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Ремонт!$A$10:$Q$35</definedName>
    <definedName name="detailRange3">Содержание!$A$10:$Q$47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46" i="3" l="1"/>
  <c r="M46" i="3"/>
  <c r="L46" i="3"/>
  <c r="K46" i="3"/>
  <c r="J46" i="3"/>
  <c r="N45" i="3"/>
  <c r="M45" i="3"/>
  <c r="L45" i="3"/>
  <c r="K45" i="3"/>
  <c r="J45" i="3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7" i="3" s="1"/>
  <c r="M10" i="3"/>
  <c r="M47" i="3" s="1"/>
  <c r="L10" i="3"/>
  <c r="L47" i="3" s="1"/>
  <c r="K10" i="3"/>
  <c r="K47" i="3" s="1"/>
  <c r="J10" i="3"/>
  <c r="J47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I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5" i="2" s="1"/>
  <c r="M10" i="2"/>
  <c r="M35" i="2" s="1"/>
  <c r="L10" i="2"/>
  <c r="L35" i="2" s="1"/>
  <c r="K10" i="2"/>
  <c r="K35" i="2" s="1"/>
  <c r="J10" i="2"/>
  <c r="J35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5" i="4"/>
  <c r="B5" i="3"/>
  <c r="B5" i="2"/>
  <c r="S3" i="3"/>
  <c r="S2" i="3"/>
  <c r="S3" i="2"/>
  <c r="S2" i="2"/>
  <c r="B6" i="3"/>
  <c r="B4" i="3"/>
  <c r="B38" i="2"/>
  <c r="B6" i="2"/>
  <c r="B4" i="2"/>
</calcChain>
</file>

<file path=xl/sharedStrings.xml><?xml version="1.0" encoding="utf-8"?>
<sst xmlns="http://schemas.openxmlformats.org/spreadsheetml/2006/main" count="294" uniqueCount="129">
  <si>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</si>
  <si>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</si>
  <si>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</si>
  <si>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</si>
  <si>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</si>
  <si>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</si>
  <si>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</si>
  <si>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</si>
  <si>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</si>
  <si>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</si>
  <si>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</si>
  <si>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</si>
  <si>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</si>
  <si>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</si>
  <si>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</si>
  <si>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</si>
  <si>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</si>
  <si>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</si>
  <si>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</si>
  <si>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</si>
  <si>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</si>
  <si>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</si>
  <si>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</si>
  <si>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</si>
  <si>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7 по ул. ЖУКОВСКОГО</t>
  </si>
  <si>
    <t>за период c 01.01.2010 по 31.12.2012</t>
  </si>
  <si>
    <t/>
  </si>
  <si>
    <t>Управляющая компания ООО "УК "Западное" с 01.01.2010</t>
  </si>
  <si>
    <t>подвал</t>
  </si>
  <si>
    <t>Смена труб канализации Ф до 100мм</t>
  </si>
  <si>
    <t>п.м.</t>
  </si>
  <si>
    <t>Администрация № 1250к от 31.12.09 Выполнено.</t>
  </si>
  <si>
    <t>кв.63, 4 эт., МОП</t>
  </si>
  <si>
    <t>Ремонт цементной стяжки  полов</t>
  </si>
  <si>
    <t>кв.м</t>
  </si>
  <si>
    <t>Обращение жителей № 9318 от 21.12.09г.Выполнено.</t>
  </si>
  <si>
    <t>кв33,35,48,50</t>
  </si>
  <si>
    <t>Смена рулонных кровель из наплавляемых материалов в 1 слой</t>
  </si>
  <si>
    <t>График.Выполнено.</t>
  </si>
  <si>
    <t>кв.13</t>
  </si>
  <si>
    <t>Обр. жит. № 344 от 13.05.10г., Выполнено</t>
  </si>
  <si>
    <t>кв.48, устранение следов залития, со шпатлевкой, перетиркой, окраской</t>
  </si>
  <si>
    <t>Ремонт штукатурки стен</t>
  </si>
  <si>
    <t>Выполнено по решению суда</t>
  </si>
  <si>
    <t>кв.70, материал жителя</t>
  </si>
  <si>
    <t>Выполнено по предпис. № 1637 от 23.11.10г.</t>
  </si>
  <si>
    <t>кв. 56,57</t>
  </si>
  <si>
    <t>Смена отдельных участков трубопроводов D50мм (ГВС)</t>
  </si>
  <si>
    <t>Выполнено. Админист.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</si>
  <si>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</si>
  <si>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</si>
  <si>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</si>
  <si>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</si>
  <si>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применительно D 40,20</t>
  </si>
  <si>
    <t>Выполнено по АДС-05</t>
  </si>
  <si>
    <t>Проектирование узлов учета тепловой энергии</t>
  </si>
  <si>
    <t>шт.</t>
  </si>
  <si>
    <t>Выполнено ООО "Теплострой"</t>
  </si>
  <si>
    <t>кв. 5,33,69 Применительно ремонт балконной плиты</t>
  </si>
  <si>
    <t>Ремонт штукатурки потолков /ремонт низа балконной плиты, нижней части</t>
  </si>
  <si>
    <t>Обращение жит. № 1263 от 08.06.2011г. Выполнено план сентября</t>
  </si>
  <si>
    <t>кв.38,47,50 Применительно D110</t>
  </si>
  <si>
    <t>Выполнено АДС-05</t>
  </si>
  <si>
    <t>Смена отдельных участков трубопроводов D 32 (отопление)</t>
  </si>
  <si>
    <t>м.</t>
  </si>
  <si>
    <t>Применительно экспертиза проектной документации на установку УУТЭ</t>
  </si>
  <si>
    <t>Сметная документация на капитальный ремонт</t>
  </si>
  <si>
    <t>Выполнено Госуд.автоном.учреждением РО "Государственная экспертиза проектов документов территор.планирования и проектной документации"</t>
  </si>
  <si>
    <t>кв.62 Применительно D110</t>
  </si>
  <si>
    <t>Обращение жит. № 2336 от 04.10.2011г Выполнено</t>
  </si>
  <si>
    <t>кв.65</t>
  </si>
  <si>
    <t>Обращение жит. № 2401 от 11.10.2011г., выполнено</t>
  </si>
  <si>
    <t>подъезд 4 МОП</t>
  </si>
  <si>
    <t>Протокол приоритетности, выполнено</t>
  </si>
  <si>
    <t>Установка общедомового прибора учета электрической энергии</t>
  </si>
  <si>
    <t>Выполнено МУП "Таганрогэнерго"</t>
  </si>
  <si>
    <t>кв.52, подъезд 1</t>
  </si>
  <si>
    <t>Обращение жит. № 122 от 23.01.2012г., выполнено</t>
  </si>
  <si>
    <t xml:space="preserve"> подъезд 2</t>
  </si>
  <si>
    <t>ввод ЦО</t>
  </si>
  <si>
    <t>Гидравлические испытания трубопровода Ф до 100мм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</si>
  <si>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</si>
  <si>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</si>
  <si>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</si>
  <si>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ЦО</t>
  </si>
  <si>
    <t>Навеска водосточных труб</t>
  </si>
  <si>
    <t>4 под.</t>
  </si>
  <si>
    <t>Перенавеска водосточных труб</t>
  </si>
  <si>
    <t>кв.48</t>
  </si>
  <si>
    <t>Окраска клеевым составом ранее окрашеных поверхностей (потолок), простая</t>
  </si>
  <si>
    <t>вЫПОЛНЕНО</t>
  </si>
  <si>
    <t>Ремонт задвижки D до 100 мм без снятия с места</t>
  </si>
  <si>
    <t>Применительно ХВС, разогрев труб</t>
  </si>
  <si>
    <t>Ремонт запорной арматуры без снятия с места D 25 мм ЦО</t>
  </si>
  <si>
    <t>кв. 2,3,6,7,10,11 Применительно ревизия зап.арм.</t>
  </si>
  <si>
    <t>кв.10</t>
  </si>
  <si>
    <t>Очистка канализационной сети (внутренней)</t>
  </si>
  <si>
    <t>подвал, подъезд 2</t>
  </si>
  <si>
    <t>подвал,подъезд 3</t>
  </si>
  <si>
    <t>Водоотлив из подвала насосами (ручными)</t>
  </si>
  <si>
    <t>м3</t>
  </si>
  <si>
    <t>Установка скамейки</t>
  </si>
  <si>
    <t>Дезинсекция помещений</t>
  </si>
  <si>
    <t>Выполнено полдрядной орг-ей ООО "ПАРТЭК"</t>
  </si>
  <si>
    <t>подвал Применительно крестовина ЦК</t>
  </si>
  <si>
    <t>Фасонные и соединительные изделия из полипропилена для канализации:ревизия диаметром 110мм</t>
  </si>
  <si>
    <t>подъезд 3</t>
  </si>
  <si>
    <t>подвал,Применит.очистка от мусора,обход,ревизия</t>
  </si>
  <si>
    <t>Очистка кровли, козырьков, желобов и свесов от мусора</t>
  </si>
  <si>
    <t>кг</t>
  </si>
  <si>
    <t>подвал,Применительно тех.обслуживание</t>
  </si>
  <si>
    <t>Установка УУТЭ</t>
  </si>
  <si>
    <t>Выполнено ООО "УК "Зодчий"</t>
  </si>
  <si>
    <t>кровля, применительно очистка от снега</t>
  </si>
  <si>
    <t>кв.52</t>
  </si>
  <si>
    <t>Установка счетчиков водомеров до 100мм</t>
  </si>
  <si>
    <t>подъезды 2-4 применительно установка доводчика</t>
  </si>
  <si>
    <t>Ремонт дверного блока</t>
  </si>
  <si>
    <t>подвал, применительно промывка грязевика</t>
  </si>
  <si>
    <t>Прочистка врезок ЦО</t>
  </si>
  <si>
    <t>подвал, применительно испытания ввода ЦО</t>
  </si>
  <si>
    <t>территория, применительно окраска скамеек</t>
  </si>
  <si>
    <t>Масляная окраска детских площадок</t>
  </si>
  <si>
    <t>подъезд 1, смена ламп</t>
  </si>
  <si>
    <t>подвал, применительно запитка с промывкой ЦО</t>
  </si>
  <si>
    <t>Слив и наполнение водой системы отопления без осмотра системы</t>
  </si>
  <si>
    <t>подъезд, смена ламп</t>
  </si>
  <si>
    <t xml:space="preserve">Ремонт подъезда 5 этажного 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</si>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</sst>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5"/>
  <sheetViews>
    <sheetView tabSelected="1" workbookViewId="0">
      <selection activeCell="B41" sqref="B41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7 по ул. ЖУКОВСКОГО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3</v>
      </c>
      <c r="I10" s="10">
        <v>6520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32</v>
      </c>
      <c r="F11" s="9" t="s">
        <v>33</v>
      </c>
      <c r="G11" s="8" t="s">
        <v>34</v>
      </c>
      <c r="H11" s="8">
        <v>4.7</v>
      </c>
      <c r="I11" s="10">
        <v>3532.5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4</v>
      </c>
      <c r="E12" s="9" t="s">
        <v>36</v>
      </c>
      <c r="F12" s="9" t="s">
        <v>37</v>
      </c>
      <c r="G12" s="8" t="s">
        <v>34</v>
      </c>
      <c r="H12" s="8">
        <v>201.8</v>
      </c>
      <c r="I12" s="10">
        <v>37668.660000000003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38</v>
      </c>
    </row>
    <row r="13" spans="1:26" ht="22.5" x14ac:dyDescent="0.2">
      <c r="B13" s="23">
        <f>B12+1</f>
        <v>4</v>
      </c>
      <c r="C13" s="8">
        <v>2010</v>
      </c>
      <c r="D13" s="8">
        <v>8</v>
      </c>
      <c r="E13" s="9" t="s">
        <v>39</v>
      </c>
      <c r="F13" s="9" t="s">
        <v>29</v>
      </c>
      <c r="G13" s="8" t="s">
        <v>30</v>
      </c>
      <c r="H13" s="8">
        <v>3</v>
      </c>
      <c r="I13" s="10">
        <v>1342.76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33.75" x14ac:dyDescent="0.2">
      <c r="B14" s="23">
        <f>B13+1</f>
        <v>5</v>
      </c>
      <c r="C14" s="8">
        <v>2010</v>
      </c>
      <c r="D14" s="8">
        <v>9</v>
      </c>
      <c r="E14" s="9" t="s">
        <v>41</v>
      </c>
      <c r="F14" s="9" t="s">
        <v>42</v>
      </c>
      <c r="G14" s="8" t="s">
        <v>34</v>
      </c>
      <c r="H14" s="8">
        <v>2.5</v>
      </c>
      <c r="I14" s="10">
        <v>1383.79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43</v>
      </c>
    </row>
    <row r="15" spans="1:26" ht="22.5" x14ac:dyDescent="0.2">
      <c r="B15" s="23">
        <f>B14+1</f>
        <v>6</v>
      </c>
      <c r="C15" s="8">
        <v>2010</v>
      </c>
      <c r="D15" s="8">
        <v>11</v>
      </c>
      <c r="E15" s="9" t="s">
        <v>44</v>
      </c>
      <c r="F15" s="9" t="s">
        <v>37</v>
      </c>
      <c r="G15" s="8" t="s">
        <v>34</v>
      </c>
      <c r="H15" s="8">
        <v>52.6</v>
      </c>
      <c r="I15" s="10">
        <v>5953.32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2010</v>
      </c>
      <c r="D16" s="8">
        <v>12</v>
      </c>
      <c r="E16" s="9" t="s">
        <v>46</v>
      </c>
      <c r="F16" s="9" t="s">
        <v>47</v>
      </c>
      <c r="G16" s="8" t="s">
        <v>30</v>
      </c>
      <c r="H16" s="8">
        <v>8</v>
      </c>
      <c r="I16" s="10">
        <v>4969.9399999999996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48</v>
      </c>
    </row>
    <row r="17" spans="2:17" ht="22.5" x14ac:dyDescent="0.2">
      <c r="B17" s="23">
        <f>B16+1</f>
        <v>8</v>
      </c>
      <c r="C17" s="8">
        <v>2010</v>
      </c>
      <c r="D17" s="8">
        <v>12</v>
      </c>
      <c r="E17" s="9" t="s">
        <v>49</v>
      </c>
      <c r="F17" s="9" t="s">
        <v>50</v>
      </c>
      <c r="G17" s="8" t="s">
        <v>34</v>
      </c>
      <c r="H17" s="8">
        <v>0</v>
      </c>
      <c r="I17" s="10">
        <v>5995.58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51</v>
      </c>
    </row>
    <row r="18" spans="2:17" ht="33.75" x14ac:dyDescent="0.2">
      <c r="B18" s="23">
        <f>B17+1</f>
        <v>9</v>
      </c>
      <c r="C18" s="8">
        <v>2010</v>
      </c>
      <c r="D18" s="8">
        <v>12</v>
      </c>
      <c r="E18" s="9" t="s">
        <v>49</v>
      </c>
      <c r="F18" s="9" t="s">
        <v>52</v>
      </c>
      <c r="G18" s="8" t="s">
        <v>34</v>
      </c>
      <c r="H18" s="8">
        <v>0</v>
      </c>
      <c r="I18" s="10">
        <v>5414.13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51</v>
      </c>
    </row>
    <row r="19" spans="2:17" ht="22.5" x14ac:dyDescent="0.2">
      <c r="B19" s="23">
        <f>B18+1</f>
        <v>10</v>
      </c>
      <c r="C19" s="8">
        <v>2011</v>
      </c>
      <c r="D19" s="8">
        <v>2</v>
      </c>
      <c r="E19" s="9" t="s">
        <v>53</v>
      </c>
      <c r="F19" s="9" t="s">
        <v>47</v>
      </c>
      <c r="G19" s="8" t="s">
        <v>30</v>
      </c>
      <c r="H19" s="8">
        <v>16</v>
      </c>
      <c r="I19" s="10">
        <v>9426.9599999999991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54</v>
      </c>
    </row>
    <row r="20" spans="2:17" ht="22.5" x14ac:dyDescent="0.2">
      <c r="B20" s="23">
        <f>B19+1</f>
        <v>11</v>
      </c>
      <c r="C20" s="8">
        <v>2011</v>
      </c>
      <c r="D20" s="8">
        <v>8</v>
      </c>
      <c r="E20" s="9"/>
      <c r="F20" s="9" t="s">
        <v>55</v>
      </c>
      <c r="G20" s="8" t="s">
        <v>56</v>
      </c>
      <c r="H20" s="8">
        <v>1</v>
      </c>
      <c r="I20" s="10">
        <v>15019.79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57</v>
      </c>
    </row>
    <row r="21" spans="2:17" ht="33.75" x14ac:dyDescent="0.2">
      <c r="B21" s="23">
        <f>B20+1</f>
        <v>12</v>
      </c>
      <c r="C21" s="8">
        <v>2011</v>
      </c>
      <c r="D21" s="8">
        <v>9</v>
      </c>
      <c r="E21" s="9" t="s">
        <v>58</v>
      </c>
      <c r="F21" s="9" t="s">
        <v>59</v>
      </c>
      <c r="G21" s="8" t="s">
        <v>34</v>
      </c>
      <c r="H21" s="8">
        <v>9.6</v>
      </c>
      <c r="I21" s="10">
        <v>8474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60</v>
      </c>
    </row>
    <row r="22" spans="2:17" ht="22.5" x14ac:dyDescent="0.2">
      <c r="B22" s="23">
        <f>B21+1</f>
        <v>13</v>
      </c>
      <c r="C22" s="8">
        <v>2011</v>
      </c>
      <c r="D22" s="8">
        <v>10</v>
      </c>
      <c r="E22" s="9" t="s">
        <v>61</v>
      </c>
      <c r="F22" s="9" t="s">
        <v>29</v>
      </c>
      <c r="G22" s="8" t="s">
        <v>30</v>
      </c>
      <c r="H22" s="8">
        <v>15.5</v>
      </c>
      <c r="I22" s="10">
        <v>8262.4699999999993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62</v>
      </c>
    </row>
    <row r="23" spans="2:17" ht="22.5" x14ac:dyDescent="0.2">
      <c r="B23" s="23">
        <f>B22+1</f>
        <v>14</v>
      </c>
      <c r="C23" s="8">
        <v>2011</v>
      </c>
      <c r="D23" s="8">
        <v>11</v>
      </c>
      <c r="E23" s="9" t="s">
        <v>28</v>
      </c>
      <c r="F23" s="9" t="s">
        <v>63</v>
      </c>
      <c r="G23" s="8" t="s">
        <v>64</v>
      </c>
      <c r="H23" s="8">
        <v>4</v>
      </c>
      <c r="I23" s="10">
        <v>1324.16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51</v>
      </c>
    </row>
    <row r="24" spans="2:17" ht="45" x14ac:dyDescent="0.2">
      <c r="B24" s="23">
        <f>B23+1</f>
        <v>15</v>
      </c>
      <c r="C24" s="8">
        <v>2011</v>
      </c>
      <c r="D24" s="8">
        <v>12</v>
      </c>
      <c r="E24" s="9" t="s">
        <v>65</v>
      </c>
      <c r="F24" s="9" t="s">
        <v>66</v>
      </c>
      <c r="G24" s="8" t="s">
        <v>56</v>
      </c>
      <c r="H24" s="8">
        <v>1</v>
      </c>
      <c r="I24" s="10">
        <v>19421.21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67</v>
      </c>
    </row>
    <row r="25" spans="2:17" ht="22.5" x14ac:dyDescent="0.2">
      <c r="B25" s="23">
        <f>B24+1</f>
        <v>16</v>
      </c>
      <c r="C25" s="8">
        <v>2011</v>
      </c>
      <c r="D25" s="8">
        <v>12</v>
      </c>
      <c r="E25" s="9" t="s">
        <v>49</v>
      </c>
      <c r="F25" s="9" t="s">
        <v>50</v>
      </c>
      <c r="G25" s="8" t="s">
        <v>34</v>
      </c>
      <c r="H25" s="8">
        <v>0</v>
      </c>
      <c r="I25" s="10">
        <v>6745.03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51</v>
      </c>
    </row>
    <row r="26" spans="2:17" ht="33.75" x14ac:dyDescent="0.2">
      <c r="B26" s="23">
        <f>B25+1</f>
        <v>17</v>
      </c>
      <c r="C26" s="8">
        <v>2011</v>
      </c>
      <c r="D26" s="8">
        <v>12</v>
      </c>
      <c r="E26" s="9" t="s">
        <v>49</v>
      </c>
      <c r="F26" s="9" t="s">
        <v>52</v>
      </c>
      <c r="G26" s="8" t="s">
        <v>34</v>
      </c>
      <c r="H26" s="8">
        <v>0</v>
      </c>
      <c r="I26" s="10">
        <v>6370.31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51</v>
      </c>
    </row>
    <row r="27" spans="2:17" ht="22.5" x14ac:dyDescent="0.2">
      <c r="B27" s="23">
        <f>B26+1</f>
        <v>18</v>
      </c>
      <c r="C27" s="8">
        <v>2011</v>
      </c>
      <c r="D27" s="8">
        <v>12</v>
      </c>
      <c r="E27" s="9" t="s">
        <v>68</v>
      </c>
      <c r="F27" s="9" t="s">
        <v>29</v>
      </c>
      <c r="G27" s="8" t="s">
        <v>30</v>
      </c>
      <c r="H27" s="8">
        <v>2.5</v>
      </c>
      <c r="I27" s="10">
        <v>3929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69</v>
      </c>
    </row>
    <row r="28" spans="2:17" ht="22.5" x14ac:dyDescent="0.2">
      <c r="B28" s="23">
        <f>B27+1</f>
        <v>19</v>
      </c>
      <c r="C28" s="8">
        <v>2012</v>
      </c>
      <c r="D28" s="8">
        <v>1</v>
      </c>
      <c r="E28" s="9" t="s">
        <v>70</v>
      </c>
      <c r="F28" s="9" t="s">
        <v>29</v>
      </c>
      <c r="G28" s="8" t="s">
        <v>30</v>
      </c>
      <c r="H28" s="8">
        <v>3</v>
      </c>
      <c r="I28" s="10">
        <v>1394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71</v>
      </c>
    </row>
    <row r="29" spans="2:17" x14ac:dyDescent="0.2">
      <c r="B29" s="23">
        <f>B28+1</f>
        <v>20</v>
      </c>
      <c r="C29" s="8">
        <v>2012</v>
      </c>
      <c r="D29" s="8">
        <v>4</v>
      </c>
      <c r="E29" s="9" t="s">
        <v>72</v>
      </c>
      <c r="F29" s="9" t="s">
        <v>127</v>
      </c>
      <c r="G29" s="8" t="s">
        <v>56</v>
      </c>
      <c r="H29" s="8">
        <v>1</v>
      </c>
      <c r="I29" s="10">
        <v>59166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73</v>
      </c>
    </row>
    <row r="30" spans="2:17" ht="22.5" x14ac:dyDescent="0.2">
      <c r="B30" s="23">
        <f>B29+1</f>
        <v>21</v>
      </c>
      <c r="C30" s="8">
        <v>2012</v>
      </c>
      <c r="D30" s="8">
        <v>6</v>
      </c>
      <c r="E30" s="9"/>
      <c r="F30" s="9" t="s">
        <v>74</v>
      </c>
      <c r="G30" s="8" t="s">
        <v>56</v>
      </c>
      <c r="H30" s="8">
        <v>1</v>
      </c>
      <c r="I30" s="10">
        <v>7247.06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75</v>
      </c>
    </row>
    <row r="31" spans="2:17" ht="22.5" x14ac:dyDescent="0.2">
      <c r="B31" s="23">
        <f>B30+1</f>
        <v>22</v>
      </c>
      <c r="C31" s="8">
        <v>2012</v>
      </c>
      <c r="D31" s="8">
        <v>10</v>
      </c>
      <c r="E31" s="9" t="s">
        <v>76</v>
      </c>
      <c r="F31" s="9" t="s">
        <v>127</v>
      </c>
      <c r="G31" s="8" t="s">
        <v>56</v>
      </c>
      <c r="H31" s="8">
        <v>1</v>
      </c>
      <c r="I31" s="10">
        <v>74261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77</v>
      </c>
    </row>
    <row r="32" spans="2:17" ht="22.5" x14ac:dyDescent="0.2">
      <c r="B32" s="23">
        <f>B31+1</f>
        <v>23</v>
      </c>
      <c r="C32" s="8">
        <v>2012</v>
      </c>
      <c r="D32" s="8">
        <v>10</v>
      </c>
      <c r="E32" s="9" t="s">
        <v>78</v>
      </c>
      <c r="F32" s="9" t="s">
        <v>127</v>
      </c>
      <c r="G32" s="8" t="s">
        <v>56</v>
      </c>
      <c r="H32" s="8">
        <v>1</v>
      </c>
      <c r="I32" s="10">
        <v>70995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77</v>
      </c>
    </row>
    <row r="33" spans="1:17" ht="22.5" x14ac:dyDescent="0.2">
      <c r="B33" s="23">
        <f>B32+1</f>
        <v>24</v>
      </c>
      <c r="C33" s="8">
        <v>2012</v>
      </c>
      <c r="D33" s="8">
        <v>12</v>
      </c>
      <c r="E33" s="9" t="s">
        <v>49</v>
      </c>
      <c r="F33" s="9" t="s">
        <v>50</v>
      </c>
      <c r="G33" s="8" t="s">
        <v>34</v>
      </c>
      <c r="H33" s="8">
        <v>0</v>
      </c>
      <c r="I33" s="10">
        <v>6745.03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51</v>
      </c>
    </row>
    <row r="34" spans="1:17" ht="33.75" x14ac:dyDescent="0.2">
      <c r="B34" s="23">
        <f>B33+1</f>
        <v>25</v>
      </c>
      <c r="C34" s="8">
        <v>2012</v>
      </c>
      <c r="D34" s="8">
        <v>12</v>
      </c>
      <c r="E34" s="9" t="s">
        <v>49</v>
      </c>
      <c r="F34" s="9" t="s">
        <v>52</v>
      </c>
      <c r="G34" s="8" t="s">
        <v>34</v>
      </c>
      <c r="H34" s="8">
        <v>0</v>
      </c>
      <c r="I34" s="10">
        <v>6370.31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51</v>
      </c>
    </row>
    <row r="35" spans="1:17" ht="12" x14ac:dyDescent="0.2">
      <c r="A35" s="17"/>
      <c r="B35" s="3"/>
      <c r="C35" s="3"/>
      <c r="D35" s="11"/>
      <c r="E35" s="11"/>
      <c r="F35" s="11"/>
      <c r="G35" s="11"/>
      <c r="H35" s="11"/>
      <c r="I35" s="12">
        <f>SUM($I$10:$I$34)</f>
        <v>377932.01000000007</v>
      </c>
      <c r="J35" s="13" t="e">
        <f>SUM($J$10:$J$34)</f>
        <v>#NAME?</v>
      </c>
      <c r="K35" s="13" t="e">
        <f>SUM($K$10:$K$34)</f>
        <v>#NAME?</v>
      </c>
      <c r="L35" s="13" t="e">
        <f>SUM($L$10:$L$34)</f>
        <v>#NAME?</v>
      </c>
      <c r="M35" s="13" t="e">
        <f>SUM($M$10:$M$34)</f>
        <v>#NAME?</v>
      </c>
      <c r="N35" s="13" t="e">
        <f>SUM($N$10:$N$34)</f>
        <v>#NAME?</v>
      </c>
      <c r="O35" s="13"/>
      <c r="P35" s="13"/>
      <c r="Q35" s="13"/>
    </row>
    <row r="38" spans="1:17" x14ac:dyDescent="0.2">
      <c r="B38" s="1" t="str">
        <f>XLRPARAMS_comment</f>
        <v/>
      </c>
    </row>
    <row r="40" spans="1:17" ht="12.75" x14ac:dyDescent="0.2">
      <c r="B40" s="18"/>
      <c r="C40" s="18"/>
    </row>
    <row r="41" spans="1:17" ht="12.75" x14ac:dyDescent="0.2">
      <c r="B41" s="18" t="s">
        <v>128</v>
      </c>
      <c r="C41" s="18"/>
    </row>
    <row r="42" spans="1:17" ht="12.75" x14ac:dyDescent="0.2">
      <c r="B42" s="4"/>
      <c r="C42" s="4"/>
    </row>
    <row r="43" spans="1:17" x14ac:dyDescent="0.2">
      <c r="B43" s="1" t="s">
        <v>21</v>
      </c>
    </row>
    <row r="45" spans="1:17" x14ac:dyDescent="0.2">
      <c r="C45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34">
    <cfRule type="expression" dxfId="4" priority="5" stopIfTrue="1">
      <formula>#REF!='TRUE'</formula>
    </cfRule>
  </conditionalFormatting>
  <conditionalFormatting sqref="B35:C35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7"/>
  <sheetViews>
    <sheetView topLeftCell="A16" workbookViewId="0">
      <selection activeCell="R19" sqref="R1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7 по ул. ЖУКОВСКОГО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2</v>
      </c>
      <c r="E10" s="9" t="s">
        <v>79</v>
      </c>
      <c r="F10" s="9" t="s">
        <v>80</v>
      </c>
      <c r="G10" s="8" t="s">
        <v>30</v>
      </c>
      <c r="H10" s="8">
        <v>40</v>
      </c>
      <c r="I10" s="10">
        <v>406.8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51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81</v>
      </c>
      <c r="F11" s="9" t="s">
        <v>82</v>
      </c>
      <c r="G11" s="8" t="s">
        <v>34</v>
      </c>
      <c r="H11" s="8">
        <v>1249</v>
      </c>
      <c r="I11" s="10">
        <v>110.54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83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9</v>
      </c>
      <c r="E12" s="9" t="s">
        <v>84</v>
      </c>
      <c r="F12" s="9" t="s">
        <v>80</v>
      </c>
      <c r="G12" s="8" t="s">
        <v>30</v>
      </c>
      <c r="H12" s="8">
        <v>980</v>
      </c>
      <c r="I12" s="10">
        <v>20968.740000000002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51</v>
      </c>
    </row>
    <row r="13" spans="1:26" x14ac:dyDescent="0.2">
      <c r="B13" s="23">
        <f>B12+1</f>
        <v>4</v>
      </c>
      <c r="C13" s="8">
        <v>2010</v>
      </c>
      <c r="D13" s="8">
        <v>9</v>
      </c>
      <c r="E13" s="9"/>
      <c r="F13" s="9" t="s">
        <v>85</v>
      </c>
      <c r="G13" s="8" t="s">
        <v>30</v>
      </c>
      <c r="H13" s="8">
        <v>14</v>
      </c>
      <c r="I13" s="10">
        <v>4278.22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51</v>
      </c>
    </row>
    <row r="14" spans="1:26" ht="22.5" x14ac:dyDescent="0.2">
      <c r="B14" s="23">
        <f>B13+1</f>
        <v>5</v>
      </c>
      <c r="C14" s="8">
        <v>2010</v>
      </c>
      <c r="D14" s="8">
        <v>10</v>
      </c>
      <c r="E14" s="9" t="s">
        <v>79</v>
      </c>
      <c r="F14" s="9" t="s">
        <v>80</v>
      </c>
      <c r="G14" s="8" t="s">
        <v>30</v>
      </c>
      <c r="H14" s="8">
        <v>40</v>
      </c>
      <c r="I14" s="10">
        <v>6089.65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51</v>
      </c>
    </row>
    <row r="15" spans="1:26" x14ac:dyDescent="0.2">
      <c r="B15" s="23">
        <f>B14+1</f>
        <v>6</v>
      </c>
      <c r="C15" s="8">
        <v>2010</v>
      </c>
      <c r="D15" s="8">
        <v>10</v>
      </c>
      <c r="E15" s="9" t="s">
        <v>86</v>
      </c>
      <c r="F15" s="9" t="s">
        <v>87</v>
      </c>
      <c r="G15" s="8" t="s">
        <v>30</v>
      </c>
      <c r="H15" s="8">
        <v>8</v>
      </c>
      <c r="I15" s="10">
        <v>2880.7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51</v>
      </c>
    </row>
    <row r="16" spans="1:26" ht="33.75" x14ac:dyDescent="0.2">
      <c r="B16" s="23">
        <f>B15+1</f>
        <v>7</v>
      </c>
      <c r="C16" s="8">
        <v>2010</v>
      </c>
      <c r="D16" s="8">
        <v>10</v>
      </c>
      <c r="E16" s="9" t="s">
        <v>88</v>
      </c>
      <c r="F16" s="9" t="s">
        <v>89</v>
      </c>
      <c r="G16" s="8" t="s">
        <v>34</v>
      </c>
      <c r="H16" s="8">
        <v>7.4</v>
      </c>
      <c r="I16" s="10">
        <v>1834.93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90</v>
      </c>
    </row>
    <row r="17" spans="2:17" ht="22.5" x14ac:dyDescent="0.2">
      <c r="B17" s="23">
        <f>B16+1</f>
        <v>8</v>
      </c>
      <c r="C17" s="8">
        <v>2010</v>
      </c>
      <c r="D17" s="8">
        <v>11</v>
      </c>
      <c r="E17" s="9" t="s">
        <v>28</v>
      </c>
      <c r="F17" s="9" t="s">
        <v>29</v>
      </c>
      <c r="G17" s="8" t="s">
        <v>30</v>
      </c>
      <c r="H17" s="8">
        <v>2</v>
      </c>
      <c r="I17" s="10">
        <v>969.03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51</v>
      </c>
    </row>
    <row r="18" spans="2:17" ht="22.5" x14ac:dyDescent="0.2">
      <c r="B18" s="23">
        <f t="shared" ref="B18:B46" si="0">B17+1</f>
        <v>9</v>
      </c>
      <c r="C18" s="8">
        <v>2011</v>
      </c>
      <c r="D18" s="8">
        <v>2</v>
      </c>
      <c r="E18" s="9" t="s">
        <v>95</v>
      </c>
      <c r="F18" s="9" t="s">
        <v>29</v>
      </c>
      <c r="G18" s="8" t="s">
        <v>30</v>
      </c>
      <c r="H18" s="8">
        <v>0.5</v>
      </c>
      <c r="I18" s="10">
        <v>250.58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51</v>
      </c>
    </row>
    <row r="19" spans="2:17" ht="22.5" x14ac:dyDescent="0.2">
      <c r="B19" s="23">
        <f t="shared" si="0"/>
        <v>10</v>
      </c>
      <c r="C19" s="8">
        <v>2011</v>
      </c>
      <c r="D19" s="8">
        <v>2</v>
      </c>
      <c r="E19" s="9" t="s">
        <v>28</v>
      </c>
      <c r="F19" s="9" t="s">
        <v>96</v>
      </c>
      <c r="G19" s="8" t="s">
        <v>30</v>
      </c>
      <c r="H19" s="8">
        <v>32.799999999999997</v>
      </c>
      <c r="I19" s="10">
        <v>1910.72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51</v>
      </c>
    </row>
    <row r="20" spans="2:17" ht="22.5" x14ac:dyDescent="0.2">
      <c r="B20" s="23">
        <f t="shared" si="0"/>
        <v>11</v>
      </c>
      <c r="C20" s="8">
        <v>2011</v>
      </c>
      <c r="D20" s="8">
        <v>2</v>
      </c>
      <c r="E20" s="9"/>
      <c r="F20" s="9" t="s">
        <v>91</v>
      </c>
      <c r="G20" s="8" t="s">
        <v>56</v>
      </c>
      <c r="H20" s="8">
        <v>4</v>
      </c>
      <c r="I20" s="10">
        <v>728.54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51</v>
      </c>
    </row>
    <row r="21" spans="2:17" ht="22.5" x14ac:dyDescent="0.2">
      <c r="B21" s="23">
        <f t="shared" si="0"/>
        <v>12</v>
      </c>
      <c r="C21" s="8">
        <v>2011</v>
      </c>
      <c r="D21" s="8">
        <v>2</v>
      </c>
      <c r="E21" s="9" t="s">
        <v>92</v>
      </c>
      <c r="F21" s="9" t="s">
        <v>93</v>
      </c>
      <c r="G21" s="8" t="s">
        <v>56</v>
      </c>
      <c r="H21" s="8">
        <v>6</v>
      </c>
      <c r="I21" s="10">
        <v>2782.92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51</v>
      </c>
    </row>
    <row r="22" spans="2:17" ht="33.75" x14ac:dyDescent="0.2">
      <c r="B22" s="23">
        <f t="shared" si="0"/>
        <v>13</v>
      </c>
      <c r="C22" s="8">
        <v>2011</v>
      </c>
      <c r="D22" s="8">
        <v>2</v>
      </c>
      <c r="E22" s="9" t="s">
        <v>94</v>
      </c>
      <c r="F22" s="9" t="s">
        <v>93</v>
      </c>
      <c r="G22" s="8" t="s">
        <v>56</v>
      </c>
      <c r="H22" s="8">
        <v>6</v>
      </c>
      <c r="I22" s="10">
        <v>1496.14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51</v>
      </c>
    </row>
    <row r="23" spans="2:17" ht="22.5" x14ac:dyDescent="0.2">
      <c r="B23" s="23">
        <f t="shared" si="0"/>
        <v>14</v>
      </c>
      <c r="C23" s="8">
        <v>2011</v>
      </c>
      <c r="D23" s="8">
        <v>3</v>
      </c>
      <c r="E23" s="9" t="s">
        <v>28</v>
      </c>
      <c r="F23" s="9" t="s">
        <v>93</v>
      </c>
      <c r="G23" s="8" t="s">
        <v>56</v>
      </c>
      <c r="H23" s="8">
        <v>4</v>
      </c>
      <c r="I23" s="10">
        <v>1521.38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51</v>
      </c>
    </row>
    <row r="24" spans="2:17" ht="22.5" x14ac:dyDescent="0.2">
      <c r="B24" s="23">
        <f t="shared" si="0"/>
        <v>15</v>
      </c>
      <c r="C24" s="8">
        <v>2011</v>
      </c>
      <c r="D24" s="8">
        <v>3</v>
      </c>
      <c r="E24" s="9" t="s">
        <v>28</v>
      </c>
      <c r="F24" s="9" t="s">
        <v>99</v>
      </c>
      <c r="G24" s="8" t="s">
        <v>100</v>
      </c>
      <c r="H24" s="8">
        <v>45</v>
      </c>
      <c r="I24" s="10">
        <v>1072.28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51</v>
      </c>
    </row>
    <row r="25" spans="2:17" ht="22.5" x14ac:dyDescent="0.2">
      <c r="B25" s="23">
        <f t="shared" si="0"/>
        <v>16</v>
      </c>
      <c r="C25" s="8">
        <v>2011</v>
      </c>
      <c r="D25" s="8">
        <v>3</v>
      </c>
      <c r="E25" s="9" t="s">
        <v>28</v>
      </c>
      <c r="F25" s="9" t="s">
        <v>96</v>
      </c>
      <c r="G25" s="8" t="s">
        <v>30</v>
      </c>
      <c r="H25" s="8">
        <v>34</v>
      </c>
      <c r="I25" s="10">
        <v>1980.62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51</v>
      </c>
    </row>
    <row r="26" spans="2:17" ht="22.5" x14ac:dyDescent="0.2">
      <c r="B26" s="23">
        <f t="shared" si="0"/>
        <v>17</v>
      </c>
      <c r="C26" s="8">
        <v>2011</v>
      </c>
      <c r="D26" s="8">
        <v>3</v>
      </c>
      <c r="E26" s="9" t="s">
        <v>28</v>
      </c>
      <c r="F26" s="9" t="s">
        <v>96</v>
      </c>
      <c r="G26" s="8" t="s">
        <v>30</v>
      </c>
      <c r="H26" s="8">
        <v>42</v>
      </c>
      <c r="I26" s="10">
        <v>2446.63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51</v>
      </c>
    </row>
    <row r="27" spans="2:17" ht="22.5" x14ac:dyDescent="0.2">
      <c r="B27" s="23">
        <f t="shared" si="0"/>
        <v>18</v>
      </c>
      <c r="C27" s="8">
        <v>2011</v>
      </c>
      <c r="D27" s="8">
        <v>3</v>
      </c>
      <c r="E27" s="9" t="s">
        <v>97</v>
      </c>
      <c r="F27" s="9" t="s">
        <v>96</v>
      </c>
      <c r="G27" s="8" t="s">
        <v>30</v>
      </c>
      <c r="H27" s="8">
        <v>35</v>
      </c>
      <c r="I27" s="10">
        <v>2038.86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51</v>
      </c>
    </row>
    <row r="28" spans="2:17" ht="22.5" x14ac:dyDescent="0.2">
      <c r="B28" s="23">
        <f t="shared" si="0"/>
        <v>19</v>
      </c>
      <c r="C28" s="8">
        <v>2011</v>
      </c>
      <c r="D28" s="8">
        <v>3</v>
      </c>
      <c r="E28" s="9" t="s">
        <v>98</v>
      </c>
      <c r="F28" s="9" t="s">
        <v>96</v>
      </c>
      <c r="G28" s="8" t="s">
        <v>30</v>
      </c>
      <c r="H28" s="8">
        <v>24</v>
      </c>
      <c r="I28" s="10">
        <v>1398.07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51</v>
      </c>
    </row>
    <row r="29" spans="2:17" x14ac:dyDescent="0.2">
      <c r="B29" s="23">
        <f t="shared" si="0"/>
        <v>20</v>
      </c>
      <c r="C29" s="8">
        <v>2011</v>
      </c>
      <c r="D29" s="8">
        <v>4</v>
      </c>
      <c r="E29" s="9"/>
      <c r="F29" s="9" t="s">
        <v>101</v>
      </c>
      <c r="G29" s="8" t="s">
        <v>56</v>
      </c>
      <c r="H29" s="8">
        <v>6</v>
      </c>
      <c r="I29" s="10">
        <v>55500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51</v>
      </c>
    </row>
    <row r="30" spans="2:17" x14ac:dyDescent="0.2">
      <c r="B30" s="23">
        <f t="shared" si="0"/>
        <v>21</v>
      </c>
      <c r="C30" s="8">
        <v>2011</v>
      </c>
      <c r="D30" s="8">
        <v>6</v>
      </c>
      <c r="E30" s="9" t="s">
        <v>28</v>
      </c>
      <c r="F30" s="9" t="s">
        <v>102</v>
      </c>
      <c r="G30" s="8" t="s">
        <v>34</v>
      </c>
      <c r="H30" s="8">
        <v>671</v>
      </c>
      <c r="I30" s="10">
        <v>1576.85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103</v>
      </c>
    </row>
    <row r="31" spans="2:17" ht="45" x14ac:dyDescent="0.2">
      <c r="B31" s="23">
        <f t="shared" si="0"/>
        <v>22</v>
      </c>
      <c r="C31" s="8">
        <v>2011</v>
      </c>
      <c r="D31" s="8">
        <v>6</v>
      </c>
      <c r="E31" s="9" t="s">
        <v>104</v>
      </c>
      <c r="F31" s="9" t="s">
        <v>105</v>
      </c>
      <c r="G31" s="8" t="s">
        <v>56</v>
      </c>
      <c r="H31" s="8">
        <v>1</v>
      </c>
      <c r="I31" s="10">
        <v>585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51</v>
      </c>
    </row>
    <row r="32" spans="2:17" ht="33.75" x14ac:dyDescent="0.2">
      <c r="B32" s="23">
        <f t="shared" si="0"/>
        <v>23</v>
      </c>
      <c r="C32" s="8">
        <v>2011</v>
      </c>
      <c r="D32" s="8">
        <v>12</v>
      </c>
      <c r="E32" s="9" t="s">
        <v>107</v>
      </c>
      <c r="F32" s="9" t="s">
        <v>108</v>
      </c>
      <c r="G32" s="8" t="s">
        <v>109</v>
      </c>
      <c r="H32" s="8">
        <v>100</v>
      </c>
      <c r="I32" s="10">
        <v>1936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51</v>
      </c>
    </row>
    <row r="33" spans="1:17" x14ac:dyDescent="0.2">
      <c r="B33" s="23">
        <f t="shared" si="0"/>
        <v>24</v>
      </c>
      <c r="C33" s="8">
        <v>2011</v>
      </c>
      <c r="D33" s="8">
        <v>12</v>
      </c>
      <c r="E33" s="9" t="s">
        <v>106</v>
      </c>
      <c r="F33" s="9" t="s">
        <v>42</v>
      </c>
      <c r="G33" s="8" t="s">
        <v>34</v>
      </c>
      <c r="H33" s="8">
        <v>5.3</v>
      </c>
      <c r="I33" s="10">
        <v>2775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51</v>
      </c>
    </row>
    <row r="34" spans="1:17" ht="22.5" x14ac:dyDescent="0.2">
      <c r="B34" s="23">
        <f t="shared" si="0"/>
        <v>25</v>
      </c>
      <c r="C34" s="8">
        <v>2012</v>
      </c>
      <c r="D34" s="8">
        <v>2</v>
      </c>
      <c r="E34" s="9" t="s">
        <v>113</v>
      </c>
      <c r="F34" s="9" t="s">
        <v>108</v>
      </c>
      <c r="G34" s="8" t="s">
        <v>34</v>
      </c>
      <c r="H34" s="8">
        <v>12</v>
      </c>
      <c r="I34" s="10">
        <v>561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51</v>
      </c>
    </row>
    <row r="35" spans="1:17" ht="22.5" x14ac:dyDescent="0.2">
      <c r="B35" s="23">
        <f t="shared" si="0"/>
        <v>26</v>
      </c>
      <c r="C35" s="8">
        <v>2012</v>
      </c>
      <c r="D35" s="8">
        <v>2</v>
      </c>
      <c r="E35" s="9" t="s">
        <v>110</v>
      </c>
      <c r="F35" s="9" t="s">
        <v>111</v>
      </c>
      <c r="G35" s="8" t="s">
        <v>56</v>
      </c>
      <c r="H35" s="8">
        <v>1</v>
      </c>
      <c r="I35" s="10">
        <v>1343.31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112</v>
      </c>
    </row>
    <row r="36" spans="1:17" ht="22.5" x14ac:dyDescent="0.2">
      <c r="B36" s="23">
        <f t="shared" si="0"/>
        <v>27</v>
      </c>
      <c r="C36" s="8">
        <v>2012</v>
      </c>
      <c r="D36" s="8">
        <v>3</v>
      </c>
      <c r="E36" s="9" t="s">
        <v>110</v>
      </c>
      <c r="F36" s="9" t="s">
        <v>111</v>
      </c>
      <c r="G36" s="8" t="s">
        <v>56</v>
      </c>
      <c r="H36" s="8">
        <v>1</v>
      </c>
      <c r="I36" s="10">
        <v>1343.31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112</v>
      </c>
    </row>
    <row r="37" spans="1:17" ht="22.5" x14ac:dyDescent="0.2">
      <c r="B37" s="23">
        <f t="shared" si="0"/>
        <v>28</v>
      </c>
      <c r="C37" s="8">
        <v>2012</v>
      </c>
      <c r="D37" s="8">
        <v>3</v>
      </c>
      <c r="E37" s="9" t="s">
        <v>114</v>
      </c>
      <c r="F37" s="9" t="s">
        <v>115</v>
      </c>
      <c r="G37" s="8" t="s">
        <v>56</v>
      </c>
      <c r="H37" s="8">
        <v>1</v>
      </c>
      <c r="I37" s="10">
        <v>3224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51</v>
      </c>
    </row>
    <row r="38" spans="1:17" ht="33.75" x14ac:dyDescent="0.2">
      <c r="B38" s="23">
        <f t="shared" si="0"/>
        <v>29</v>
      </c>
      <c r="C38" s="8">
        <v>2012</v>
      </c>
      <c r="D38" s="8">
        <v>3</v>
      </c>
      <c r="E38" s="9" t="s">
        <v>116</v>
      </c>
      <c r="F38" s="9" t="s">
        <v>117</v>
      </c>
      <c r="G38" s="8" t="s">
        <v>56</v>
      </c>
      <c r="H38" s="8">
        <v>3</v>
      </c>
      <c r="I38" s="10">
        <v>1060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51</v>
      </c>
    </row>
    <row r="39" spans="1:17" ht="22.5" x14ac:dyDescent="0.2">
      <c r="B39" s="23">
        <f t="shared" si="0"/>
        <v>30</v>
      </c>
      <c r="C39" s="8">
        <v>2012</v>
      </c>
      <c r="D39" s="8">
        <v>4</v>
      </c>
      <c r="E39" s="9" t="s">
        <v>110</v>
      </c>
      <c r="F39" s="9" t="s">
        <v>111</v>
      </c>
      <c r="G39" s="8" t="s">
        <v>56</v>
      </c>
      <c r="H39" s="8">
        <v>1</v>
      </c>
      <c r="I39" s="10">
        <v>1343.31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112</v>
      </c>
    </row>
    <row r="40" spans="1:17" ht="22.5" x14ac:dyDescent="0.2">
      <c r="B40" s="23">
        <f t="shared" si="0"/>
        <v>31</v>
      </c>
      <c r="C40" s="8">
        <v>2012</v>
      </c>
      <c r="D40" s="8">
        <v>5</v>
      </c>
      <c r="E40" s="9" t="s">
        <v>118</v>
      </c>
      <c r="F40" s="9" t="s">
        <v>119</v>
      </c>
      <c r="G40" s="8" t="s">
        <v>56</v>
      </c>
      <c r="H40" s="8">
        <v>1</v>
      </c>
      <c r="I40" s="10">
        <v>810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51</v>
      </c>
    </row>
    <row r="41" spans="1:17" ht="22.5" x14ac:dyDescent="0.2">
      <c r="B41" s="23">
        <f t="shared" si="0"/>
        <v>32</v>
      </c>
      <c r="C41" s="8">
        <v>2012</v>
      </c>
      <c r="D41" s="8">
        <v>5</v>
      </c>
      <c r="E41" s="9" t="s">
        <v>28</v>
      </c>
      <c r="F41" s="9" t="s">
        <v>80</v>
      </c>
      <c r="G41" s="8" t="s">
        <v>30</v>
      </c>
      <c r="H41" s="8">
        <v>980</v>
      </c>
      <c r="I41" s="10">
        <v>25652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51</v>
      </c>
    </row>
    <row r="42" spans="1:17" ht="22.5" x14ac:dyDescent="0.2">
      <c r="B42" s="23">
        <f t="shared" si="0"/>
        <v>33</v>
      </c>
      <c r="C42" s="8">
        <v>2012</v>
      </c>
      <c r="D42" s="8">
        <v>5</v>
      </c>
      <c r="E42" s="9" t="s">
        <v>120</v>
      </c>
      <c r="F42" s="9" t="s">
        <v>80</v>
      </c>
      <c r="G42" s="8" t="s">
        <v>30</v>
      </c>
      <c r="H42" s="8">
        <v>100</v>
      </c>
      <c r="I42" s="10">
        <v>3687</v>
      </c>
      <c r="J42" s="8" t="e">
        <f>Report54_fact_FOT2</f>
        <v>#NAME?</v>
      </c>
      <c r="K42" s="8" t="e">
        <f>Report54_fact_FOT3</f>
        <v>#NAME?</v>
      </c>
      <c r="L42" s="8" t="e">
        <f>Report54_fact_materials2</f>
        <v>#NAME?</v>
      </c>
      <c r="M42" s="8" t="e">
        <f>Report54_fact_profitability</f>
        <v>#NAME?</v>
      </c>
      <c r="N42" s="8" t="e">
        <f>Report54_fact_ALL2</f>
        <v>#NAME?</v>
      </c>
      <c r="O42" s="8"/>
      <c r="P42" s="25"/>
      <c r="Q42" s="8" t="s">
        <v>51</v>
      </c>
    </row>
    <row r="43" spans="1:17" ht="33.75" x14ac:dyDescent="0.2">
      <c r="B43" s="23">
        <f t="shared" si="0"/>
        <v>34</v>
      </c>
      <c r="C43" s="8">
        <v>2012</v>
      </c>
      <c r="D43" s="8">
        <v>5</v>
      </c>
      <c r="E43" s="9" t="s">
        <v>121</v>
      </c>
      <c r="F43" s="9" t="s">
        <v>122</v>
      </c>
      <c r="G43" s="8" t="s">
        <v>34</v>
      </c>
      <c r="H43" s="8">
        <v>30</v>
      </c>
      <c r="I43" s="10">
        <v>5231</v>
      </c>
      <c r="J43" s="8" t="e">
        <f>Report54_fact_FOT2</f>
        <v>#NAME?</v>
      </c>
      <c r="K43" s="8" t="e">
        <f>Report54_fact_FOT3</f>
        <v>#NAME?</v>
      </c>
      <c r="L43" s="8" t="e">
        <f>Report54_fact_materials2</f>
        <v>#NAME?</v>
      </c>
      <c r="M43" s="8" t="e">
        <f>Report54_fact_profitability</f>
        <v>#NAME?</v>
      </c>
      <c r="N43" s="8" t="e">
        <f>Report54_fact_ALL2</f>
        <v>#NAME?</v>
      </c>
      <c r="O43" s="8"/>
      <c r="P43" s="25"/>
      <c r="Q43" s="8" t="s">
        <v>51</v>
      </c>
    </row>
    <row r="44" spans="1:17" x14ac:dyDescent="0.2">
      <c r="B44" s="23">
        <f t="shared" si="0"/>
        <v>35</v>
      </c>
      <c r="C44" s="8">
        <v>2012</v>
      </c>
      <c r="D44" s="8">
        <v>10</v>
      </c>
      <c r="E44" s="9" t="s">
        <v>123</v>
      </c>
      <c r="F44" s="9"/>
      <c r="G44" s="8" t="s">
        <v>56</v>
      </c>
      <c r="H44" s="8">
        <v>1</v>
      </c>
      <c r="I44" s="10">
        <v>138</v>
      </c>
      <c r="J44" s="8" t="e">
        <f>Report54_fact_FOT2</f>
        <v>#NAME?</v>
      </c>
      <c r="K44" s="8" t="e">
        <f>Report54_fact_FOT3</f>
        <v>#NAME?</v>
      </c>
      <c r="L44" s="8" t="e">
        <f>Report54_fact_materials2</f>
        <v>#NAME?</v>
      </c>
      <c r="M44" s="8" t="e">
        <f>Report54_fact_profitability</f>
        <v>#NAME?</v>
      </c>
      <c r="N44" s="8" t="e">
        <f>Report54_fact_ALL2</f>
        <v>#NAME?</v>
      </c>
      <c r="O44" s="8"/>
      <c r="P44" s="25"/>
      <c r="Q44" s="8" t="s">
        <v>51</v>
      </c>
    </row>
    <row r="45" spans="1:17" ht="22.5" x14ac:dyDescent="0.2">
      <c r="B45" s="23">
        <f t="shared" si="0"/>
        <v>36</v>
      </c>
      <c r="C45" s="8">
        <v>2012</v>
      </c>
      <c r="D45" s="8">
        <v>10</v>
      </c>
      <c r="E45" s="9" t="s">
        <v>124</v>
      </c>
      <c r="F45" s="9" t="s">
        <v>125</v>
      </c>
      <c r="G45" s="8" t="s">
        <v>30</v>
      </c>
      <c r="H45" s="8">
        <v>980</v>
      </c>
      <c r="I45" s="10">
        <v>11512</v>
      </c>
      <c r="J45" s="8" t="e">
        <f>Report54_fact_FOT2</f>
        <v>#NAME?</v>
      </c>
      <c r="K45" s="8" t="e">
        <f>Report54_fact_FOT3</f>
        <v>#NAME?</v>
      </c>
      <c r="L45" s="8" t="e">
        <f>Report54_fact_materials2</f>
        <v>#NAME?</v>
      </c>
      <c r="M45" s="8" t="e">
        <f>Report54_fact_profitability</f>
        <v>#NAME?</v>
      </c>
      <c r="N45" s="8" t="e">
        <f>Report54_fact_ALL2</f>
        <v>#NAME?</v>
      </c>
      <c r="O45" s="8"/>
      <c r="P45" s="25"/>
      <c r="Q45" s="8" t="s">
        <v>51</v>
      </c>
    </row>
    <row r="46" spans="1:17" x14ac:dyDescent="0.2">
      <c r="B46" s="23">
        <f t="shared" si="0"/>
        <v>37</v>
      </c>
      <c r="C46" s="8">
        <v>2012</v>
      </c>
      <c r="D46" s="8">
        <v>11</v>
      </c>
      <c r="E46" s="9" t="s">
        <v>126</v>
      </c>
      <c r="F46" s="9"/>
      <c r="G46" s="8" t="s">
        <v>56</v>
      </c>
      <c r="H46" s="8">
        <v>2</v>
      </c>
      <c r="I46" s="10">
        <v>96</v>
      </c>
      <c r="J46" s="8" t="e">
        <f>Report54_fact_FOT2</f>
        <v>#NAME?</v>
      </c>
      <c r="K46" s="8" t="e">
        <f>Report54_fact_FOT3</f>
        <v>#NAME?</v>
      </c>
      <c r="L46" s="8" t="e">
        <f>Report54_fact_materials2</f>
        <v>#NAME?</v>
      </c>
      <c r="M46" s="8" t="e">
        <f>Report54_fact_profitability</f>
        <v>#NAME?</v>
      </c>
      <c r="N46" s="8" t="e">
        <f>Report54_fact_ALL2</f>
        <v>#NAME?</v>
      </c>
      <c r="O46" s="8"/>
      <c r="P46" s="25"/>
      <c r="Q46" s="8" t="s">
        <v>51</v>
      </c>
    </row>
    <row r="47" spans="1:17" ht="12" x14ac:dyDescent="0.2">
      <c r="A47" s="17"/>
      <c r="B47" s="3"/>
      <c r="C47" s="3"/>
      <c r="D47" s="11"/>
      <c r="E47" s="11"/>
      <c r="F47" s="11"/>
      <c r="G47" s="11"/>
      <c r="H47" s="11"/>
      <c r="I47" s="12"/>
      <c r="J47" s="13" t="e">
        <f>SUM($J$10:$J$46)</f>
        <v>#NAME?</v>
      </c>
      <c r="K47" s="13" t="e">
        <f>SUM($K$10:$K$46)</f>
        <v>#NAME?</v>
      </c>
      <c r="L47" s="13" t="e">
        <f>SUM($L$10:$L$46)</f>
        <v>#NAME?</v>
      </c>
      <c r="M47" s="13" t="e">
        <f>SUM($M$10:$M$46)</f>
        <v>#NAME?</v>
      </c>
      <c r="N47" s="13" t="e">
        <f>SUM($N$10:$N$46)</f>
        <v>#NAME?</v>
      </c>
      <c r="O47" s="13"/>
      <c r="P47" s="13"/>
      <c r="Q47" s="13"/>
    </row>
    <row r="49" spans="2:3" x14ac:dyDescent="0.2">
      <c r="B49" s="1" t="s">
        <v>19</v>
      </c>
    </row>
    <row r="52" spans="2:3" ht="12.75" x14ac:dyDescent="0.2">
      <c r="B52" s="18"/>
      <c r="C52" s="18"/>
    </row>
    <row r="53" spans="2:3" ht="12.75" x14ac:dyDescent="0.2">
      <c r="B53" s="18" t="s">
        <v>128</v>
      </c>
      <c r="C53" s="18"/>
    </row>
    <row r="54" spans="2:3" ht="12.75" x14ac:dyDescent="0.2">
      <c r="B54" s="4"/>
      <c r="C54" s="4"/>
    </row>
    <row r="55" spans="2:3" x14ac:dyDescent="0.2">
      <c r="B55" s="1" t="s">
        <v>21</v>
      </c>
    </row>
    <row r="57" spans="2:3" x14ac:dyDescent="0.2">
      <c r="C5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46">
    <cfRule type="expression" dxfId="1" priority="5" stopIfTrue="1">
      <formula>#REF!='TRUE'</formula>
    </cfRule>
  </conditionalFormatting>
  <conditionalFormatting sqref="B47:C47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2013-02-11T07:19:30Z</dcterms:modified>
</cp:coreProperties>
</file>