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Ремонт!$A$10:$Q$32</definedName>
    <definedName name="detailRange3">Содержание!$A$10:$Q$49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4" i="3" l="1"/>
  <c r="B15" i="3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N48" i="3"/>
  <c r="M48" i="3"/>
  <c r="L48" i="3"/>
  <c r="K48" i="3"/>
  <c r="J48" i="3"/>
  <c r="N47" i="3"/>
  <c r="M47" i="3"/>
  <c r="L47" i="3"/>
  <c r="K47" i="3"/>
  <c r="J47" i="3"/>
  <c r="N46" i="3"/>
  <c r="M46" i="3"/>
  <c r="L46" i="3"/>
  <c r="K46" i="3"/>
  <c r="J46" i="3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49" i="3" s="1"/>
  <c r="M10" i="3"/>
  <c r="M49" i="3" s="1"/>
  <c r="L10" i="3"/>
  <c r="L49" i="3" s="1"/>
  <c r="K10" i="3"/>
  <c r="K49" i="3" s="1"/>
  <c r="J10" i="3"/>
  <c r="J49" i="3" s="1"/>
  <c r="B10" i="3"/>
  <c r="B11" i="3" s="1"/>
  <c r="B12" i="3" s="1"/>
  <c r="B13" i="3" s="1"/>
  <c r="I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2" i="2" s="1"/>
  <c r="M10" i="2"/>
  <c r="M32" i="2" s="1"/>
  <c r="L10" i="2"/>
  <c r="L32" i="2" s="1"/>
  <c r="K10" i="2"/>
  <c r="K32" i="2" s="1"/>
  <c r="J10" i="2"/>
  <c r="J32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5" i="4"/>
  <c r="B5" i="3"/>
  <c r="B5" i="2"/>
  <c r="S3" i="3"/>
  <c r="S2" i="3"/>
  <c r="S3" i="2"/>
  <c r="S2" i="2"/>
  <c r="B6" i="3"/>
  <c r="B4" i="3"/>
  <c r="B35" i="2"/>
  <c r="B6" i="2"/>
  <c r="B4" i="2"/>
</calcChain>
</file>

<file path=xl/sharedStrings.xml><?xml version="1.0" encoding="utf-8"?>
<sst xmlns="http://schemas.openxmlformats.org/spreadsheetml/2006/main" count="295" uniqueCount="123">
  <si>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</si>
  <si>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</si>
  <si>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</si>
  <si>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</si>
  <si>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</si>
  <si>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</si>
  <si>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</si>
  <si>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</si>
  <si>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</si>
  <si>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</si>
  <si>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</si>
  <si>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</si>
  <si>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</si>
  <si>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</si>
  <si>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</si>
  <si>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</si>
  <si>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</si>
  <si>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</si>
  <si>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</si>
  <si>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</si>
  <si>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</si>
  <si>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</si>
  <si>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</si>
  <si>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</si>
  <si>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247 по ул. С.ШИЛО</t>
  </si>
  <si>
    <t>за период c 01.03.2010 по 31.12.2012</t>
  </si>
  <si>
    <t/>
  </si>
  <si>
    <t>Управляющая компания ООО "УК "Западное" с 01.03.2010</t>
  </si>
  <si>
    <t>МОП, 1 эт., отделен от подъезда</t>
  </si>
  <si>
    <t>Ремонт подъезда 1 этажного</t>
  </si>
  <si>
    <t>подъезд</t>
  </si>
  <si>
    <t>Поручение С.А. Ревко Выполнено.</t>
  </si>
  <si>
    <t>кв.195</t>
  </si>
  <si>
    <t>Смена труб канализации Ф до 100мм</t>
  </si>
  <si>
    <t>п.м.</t>
  </si>
  <si>
    <t>Обращение в ЖКХ № 7590 от 30.10.09 Выполнено.</t>
  </si>
  <si>
    <t>Прим.ХВС</t>
  </si>
  <si>
    <t>Смена отдельных участков трубопроводов до D100 мм (ГВС)</t>
  </si>
  <si>
    <t>Выполнено.Ремонт теплообменника по графику.</t>
  </si>
  <si>
    <t>кв.35, ХВС, применительно</t>
  </si>
  <si>
    <t>Смена отдельных участков трубопроводов D50мм (ГВС)</t>
  </si>
  <si>
    <t>Выполнено по АДС 05</t>
  </si>
  <si>
    <t>ввод ЦО</t>
  </si>
  <si>
    <t>Смена отдельных участков трубопорводов D 100 (отопление)</t>
  </si>
  <si>
    <t>м.</t>
  </si>
  <si>
    <t>кв.77 (Применительно D40,D20- ХВС,ГВС; D50-ЦК</t>
  </si>
  <si>
    <t>Выполнено в 2010г. подрядной орг-ей ООО "Партнер Сервис"</t>
  </si>
  <si>
    <t>За 10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</si>
  <si>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</si>
  <si>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</si>
  <si>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</si>
  <si>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</si>
  <si>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подвал</t>
  </si>
  <si>
    <t>Выполнено подрядной орг-ей ООО ПромСтройИндустрия"</t>
  </si>
  <si>
    <t>кв.174 Применительно ХВС</t>
  </si>
  <si>
    <t>Смена отдельных участков трубопроводов D32мм (ГВС)</t>
  </si>
  <si>
    <t>Обращение жит. № 152 от 28.01.2011г.</t>
  </si>
  <si>
    <t>Смена отдельных участков трубопроводов D 20 (отопление)</t>
  </si>
  <si>
    <t>Выполнено при опрессовке</t>
  </si>
  <si>
    <t>кв.156 Применительно D40</t>
  </si>
  <si>
    <t>Выполнено, Обращение в Администрацию</t>
  </si>
  <si>
    <t>кв.156 Применительно ХВС, D40</t>
  </si>
  <si>
    <t>кв.162 +D25</t>
  </si>
  <si>
    <t>Выполнено по АДС-05</t>
  </si>
  <si>
    <t>Применительно работы по монтажу узла учета электроэнергии</t>
  </si>
  <si>
    <t>Электромонтажные работы</t>
  </si>
  <si>
    <t>шт.</t>
  </si>
  <si>
    <t>Выполнено ИП Буршит П.М.</t>
  </si>
  <si>
    <t>МОП левое крыло</t>
  </si>
  <si>
    <t>За 12 месяцев</t>
  </si>
  <si>
    <t>кв.184-196</t>
  </si>
  <si>
    <t>АДС-05, выполнено</t>
  </si>
  <si>
    <t>кв.208, применительно смена труб ГВС, ХВС ф32мм</t>
  </si>
  <si>
    <t>подвал, дезинфекция</t>
  </si>
  <si>
    <t>Дезинсекция помещений</t>
  </si>
  <si>
    <t>Выполнено подрядной организацией ООО "Центр Сфера". Акт № 6</t>
  </si>
  <si>
    <t>Выполнено подрядной организацией ООО "Центр Сфера". Акт № 44</t>
  </si>
  <si>
    <t>ввод , применительно, подсыпка щебнем</t>
  </si>
  <si>
    <t>Засыпка ямы  на пешеходной дорожке</t>
  </si>
  <si>
    <t>м3</t>
  </si>
  <si>
    <t>применительно, навеска табличек на подъезды</t>
  </si>
  <si>
    <t>Навеска ящиков почтовых (на 6 отделений)</t>
  </si>
  <si>
    <t>Применительно смена сопла</t>
  </si>
  <si>
    <t>Установка заглушек на трубопроводах диаметром до 50мм</t>
  </si>
  <si>
    <t>вход в подвал+ остекл.</t>
  </si>
  <si>
    <t>Ремонт дверного блока</t>
  </si>
  <si>
    <t>кв.12,26,40</t>
  </si>
  <si>
    <t>Ремонт задвижки D до 100 мм без снятия с места</t>
  </si>
  <si>
    <t>Очистка помещения от мусора</t>
  </si>
  <si>
    <t>тн</t>
  </si>
  <si>
    <t>Проверка и ремонт теплообменника с гид. Испытаниями</t>
  </si>
  <si>
    <t>Очистка канализационной сети (внутренней)</t>
  </si>
  <si>
    <t>общая кухня</t>
  </si>
  <si>
    <t>Применительно ливневка</t>
  </si>
  <si>
    <t>Применительно внутренняя система ЦО</t>
  </si>
  <si>
    <t>Гидравлические испытания трубопровода Ф до 100мм</t>
  </si>
  <si>
    <t>Применительно выход на кровлю, ремонт ляды</t>
  </si>
  <si>
    <t>Выполнено подрядной орг-ей ООО "Партэк"</t>
  </si>
  <si>
    <t>Применительно подвал</t>
  </si>
  <si>
    <t>Выполнено подрядной орг-ей ИП Шубин А.С.</t>
  </si>
  <si>
    <t>кв.229,230</t>
  </si>
  <si>
    <t>Смена отливов из листовой стали</t>
  </si>
  <si>
    <t>Выход на кровлю</t>
  </si>
  <si>
    <t>кв.163,Применительно ремонт дверей выхода на балкон</t>
  </si>
  <si>
    <t>МОП,+ ремонт дверей,остекление</t>
  </si>
  <si>
    <t>Ремонт оконных переплетов</t>
  </si>
  <si>
    <t>Применительно устройство доски объявления</t>
  </si>
  <si>
    <t>Устройство подоконных досок из ПВХ до 0,51 м в камен.стенах</t>
  </si>
  <si>
    <t>кв.202</t>
  </si>
  <si>
    <t>Смена разбитых стекол</t>
  </si>
  <si>
    <t>применительно прочистка ливнестока</t>
  </si>
  <si>
    <t>подвал, применительно отключение системы ЦО</t>
  </si>
  <si>
    <t>кв.90</t>
  </si>
  <si>
    <t>Ремонт групповых щитков на лестничных клетках со сменой автоматов</t>
  </si>
  <si>
    <t>кв.160, смена автоматического выключателя</t>
  </si>
  <si>
    <t>подвал, заполнение системы ЦО с промывкой</t>
  </si>
  <si>
    <t>подвал, монтаж провода</t>
  </si>
  <si>
    <t>Элепроводка в камерах кабель или провод</t>
  </si>
  <si>
    <t>монтаж провода</t>
  </si>
  <si>
    <t>подвал, установка насоса</t>
  </si>
  <si>
    <t>Установка насосов ручных</t>
  </si>
  <si>
    <t>Директор ООО "УК "Западное"_________________________________О.А.Давыдов</t>
  </si>
  <si>
    <t xml:space="preserve">Ремонт подъезда 9 этажного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</si>
</sst>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2"/>
  <sheetViews>
    <sheetView tabSelected="1" workbookViewId="0">
      <selection activeCell="F26" sqref="F2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247 по ул. С.ШИЛО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01.03.2010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3</v>
      </c>
      <c r="E10" s="9" t="s">
        <v>28</v>
      </c>
      <c r="F10" s="9" t="s">
        <v>29</v>
      </c>
      <c r="G10" s="8" t="s">
        <v>30</v>
      </c>
      <c r="H10" s="8">
        <v>1</v>
      </c>
      <c r="I10" s="10">
        <v>47601.33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3</v>
      </c>
      <c r="E11" s="9" t="s">
        <v>32</v>
      </c>
      <c r="F11" s="9" t="s">
        <v>33</v>
      </c>
      <c r="G11" s="8" t="s">
        <v>34</v>
      </c>
      <c r="H11" s="8">
        <v>5</v>
      </c>
      <c r="I11" s="10">
        <v>2150.0300000000002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4</v>
      </c>
      <c r="E12" s="9" t="s">
        <v>36</v>
      </c>
      <c r="F12" s="9" t="s">
        <v>37</v>
      </c>
      <c r="G12" s="8" t="s">
        <v>34</v>
      </c>
      <c r="H12" s="8">
        <v>8.9</v>
      </c>
      <c r="I12" s="10">
        <v>5534.19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38</v>
      </c>
    </row>
    <row r="13" spans="1:26" ht="22.5" x14ac:dyDescent="0.2">
      <c r="B13" s="23">
        <f>B12+1</f>
        <v>4</v>
      </c>
      <c r="C13" s="8">
        <v>2010</v>
      </c>
      <c r="D13" s="8">
        <v>6</v>
      </c>
      <c r="E13" s="9" t="s">
        <v>39</v>
      </c>
      <c r="F13" s="9" t="s">
        <v>40</v>
      </c>
      <c r="G13" s="8" t="s">
        <v>34</v>
      </c>
      <c r="H13" s="8">
        <v>4</v>
      </c>
      <c r="I13" s="10">
        <v>1992.07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41</v>
      </c>
    </row>
    <row r="14" spans="1:26" ht="22.5" x14ac:dyDescent="0.2">
      <c r="B14" s="23">
        <f>B13+1</f>
        <v>5</v>
      </c>
      <c r="C14" s="8">
        <v>2010</v>
      </c>
      <c r="D14" s="8">
        <v>10</v>
      </c>
      <c r="E14" s="9" t="s">
        <v>42</v>
      </c>
      <c r="F14" s="9" t="s">
        <v>43</v>
      </c>
      <c r="G14" s="8" t="s">
        <v>44</v>
      </c>
      <c r="H14" s="8">
        <v>3.2</v>
      </c>
      <c r="I14" s="10">
        <v>4913.87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41</v>
      </c>
    </row>
    <row r="15" spans="1:26" ht="33.75" x14ac:dyDescent="0.2">
      <c r="B15" s="23">
        <f>B14+1</f>
        <v>6</v>
      </c>
      <c r="C15" s="8">
        <v>2010</v>
      </c>
      <c r="D15" s="8">
        <v>12</v>
      </c>
      <c r="E15" s="9" t="s">
        <v>45</v>
      </c>
      <c r="F15" s="9" t="s">
        <v>33</v>
      </c>
      <c r="G15" s="8" t="s">
        <v>34</v>
      </c>
      <c r="H15" s="8">
        <v>17</v>
      </c>
      <c r="I15" s="10">
        <v>8445.2900000000009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46</v>
      </c>
    </row>
    <row r="16" spans="1:26" ht="22.5" x14ac:dyDescent="0.2">
      <c r="B16" s="23">
        <f>B15+1</f>
        <v>7</v>
      </c>
      <c r="C16" s="8">
        <v>2010</v>
      </c>
      <c r="D16" s="8">
        <v>12</v>
      </c>
      <c r="E16" s="9" t="s">
        <v>47</v>
      </c>
      <c r="F16" s="9" t="s">
        <v>48</v>
      </c>
      <c r="G16" s="8" t="s">
        <v>49</v>
      </c>
      <c r="H16" s="8">
        <v>0</v>
      </c>
      <c r="I16" s="10">
        <v>11531.37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50</v>
      </c>
    </row>
    <row r="17" spans="1:17" ht="33.75" x14ac:dyDescent="0.2">
      <c r="B17" s="23">
        <f>B16+1</f>
        <v>8</v>
      </c>
      <c r="C17" s="8">
        <v>2010</v>
      </c>
      <c r="D17" s="8">
        <v>12</v>
      </c>
      <c r="E17" s="9" t="s">
        <v>47</v>
      </c>
      <c r="F17" s="9" t="s">
        <v>51</v>
      </c>
      <c r="G17" s="8" t="s">
        <v>49</v>
      </c>
      <c r="H17" s="8">
        <v>0</v>
      </c>
      <c r="I17" s="10">
        <v>10174.74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50</v>
      </c>
    </row>
    <row r="18" spans="1:17" ht="22.5" x14ac:dyDescent="0.2">
      <c r="B18" s="23">
        <f>B17+1</f>
        <v>9</v>
      </c>
      <c r="C18" s="8">
        <v>2011</v>
      </c>
      <c r="D18" s="8">
        <v>1</v>
      </c>
      <c r="E18" s="9" t="s">
        <v>52</v>
      </c>
      <c r="F18" s="9" t="s">
        <v>33</v>
      </c>
      <c r="G18" s="8" t="s">
        <v>34</v>
      </c>
      <c r="H18" s="8">
        <v>96</v>
      </c>
      <c r="I18" s="10">
        <v>157977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53</v>
      </c>
    </row>
    <row r="19" spans="1:17" ht="22.5" x14ac:dyDescent="0.2">
      <c r="B19" s="23">
        <f>B18+1</f>
        <v>10</v>
      </c>
      <c r="C19" s="8">
        <v>2011</v>
      </c>
      <c r="D19" s="8">
        <v>4</v>
      </c>
      <c r="E19" s="9" t="s">
        <v>54</v>
      </c>
      <c r="F19" s="9" t="s">
        <v>55</v>
      </c>
      <c r="G19" s="8" t="s">
        <v>34</v>
      </c>
      <c r="H19" s="8">
        <v>4</v>
      </c>
      <c r="I19" s="10">
        <v>2529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56</v>
      </c>
    </row>
    <row r="20" spans="1:17" ht="22.5" x14ac:dyDescent="0.2">
      <c r="B20" s="23">
        <f>B19+1</f>
        <v>11</v>
      </c>
      <c r="C20" s="8">
        <v>2011</v>
      </c>
      <c r="D20" s="8">
        <v>5</v>
      </c>
      <c r="E20" s="9" t="s">
        <v>52</v>
      </c>
      <c r="F20" s="9" t="s">
        <v>57</v>
      </c>
      <c r="G20" s="8" t="s">
        <v>44</v>
      </c>
      <c r="H20" s="8">
        <v>7.7</v>
      </c>
      <c r="I20" s="10">
        <v>2213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58</v>
      </c>
    </row>
    <row r="21" spans="1:17" ht="22.5" x14ac:dyDescent="0.2">
      <c r="B21" s="23">
        <f>B20+1</f>
        <v>12</v>
      </c>
      <c r="C21" s="8">
        <v>2011</v>
      </c>
      <c r="D21" s="8">
        <v>6</v>
      </c>
      <c r="E21" s="9" t="s">
        <v>59</v>
      </c>
      <c r="F21" s="9" t="s">
        <v>40</v>
      </c>
      <c r="G21" s="8" t="s">
        <v>34</v>
      </c>
      <c r="H21" s="8">
        <v>8</v>
      </c>
      <c r="I21" s="10">
        <v>5254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60</v>
      </c>
    </row>
    <row r="22" spans="1:17" ht="22.5" x14ac:dyDescent="0.2">
      <c r="B22" s="23">
        <f>B21+1</f>
        <v>13</v>
      </c>
      <c r="C22" s="8">
        <v>2011</v>
      </c>
      <c r="D22" s="8">
        <v>6</v>
      </c>
      <c r="E22" s="9" t="s">
        <v>61</v>
      </c>
      <c r="F22" s="9" t="s">
        <v>40</v>
      </c>
      <c r="G22" s="8" t="s">
        <v>34</v>
      </c>
      <c r="H22" s="8">
        <v>8</v>
      </c>
      <c r="I22" s="10">
        <v>5254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60</v>
      </c>
    </row>
    <row r="23" spans="1:17" ht="22.5" x14ac:dyDescent="0.2">
      <c r="B23" s="23">
        <f>B22+1</f>
        <v>14</v>
      </c>
      <c r="C23" s="8">
        <v>2011</v>
      </c>
      <c r="D23" s="8">
        <v>8</v>
      </c>
      <c r="E23" s="9" t="s">
        <v>62</v>
      </c>
      <c r="F23" s="9" t="s">
        <v>55</v>
      </c>
      <c r="G23" s="8" t="s">
        <v>34</v>
      </c>
      <c r="H23" s="8">
        <v>5</v>
      </c>
      <c r="I23" s="10">
        <v>4520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63</v>
      </c>
    </row>
    <row r="24" spans="1:17" ht="33.75" x14ac:dyDescent="0.2">
      <c r="B24" s="23">
        <f>B23+1</f>
        <v>15</v>
      </c>
      <c r="C24" s="8">
        <v>2011</v>
      </c>
      <c r="D24" s="8">
        <v>11</v>
      </c>
      <c r="E24" s="9" t="s">
        <v>64</v>
      </c>
      <c r="F24" s="9" t="s">
        <v>65</v>
      </c>
      <c r="G24" s="8" t="s">
        <v>66</v>
      </c>
      <c r="H24" s="8">
        <v>1</v>
      </c>
      <c r="I24" s="10">
        <v>31854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67</v>
      </c>
    </row>
    <row r="25" spans="1:17" x14ac:dyDescent="0.2">
      <c r="B25" s="23">
        <f>B24+1</f>
        <v>16</v>
      </c>
      <c r="C25" s="8">
        <v>2011</v>
      </c>
      <c r="D25" s="8">
        <v>12</v>
      </c>
      <c r="E25" s="9" t="s">
        <v>68</v>
      </c>
      <c r="F25" s="9" t="s">
        <v>122</v>
      </c>
      <c r="G25" s="8" t="s">
        <v>66</v>
      </c>
      <c r="H25" s="8">
        <v>1</v>
      </c>
      <c r="I25" s="10">
        <v>75088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50</v>
      </c>
    </row>
    <row r="26" spans="1:17" ht="22.5" x14ac:dyDescent="0.2">
      <c r="B26" s="23">
        <f>B25+1</f>
        <v>17</v>
      </c>
      <c r="C26" s="8">
        <v>2011</v>
      </c>
      <c r="D26" s="8">
        <v>12</v>
      </c>
      <c r="E26" s="9" t="s">
        <v>69</v>
      </c>
      <c r="F26" s="9" t="s">
        <v>48</v>
      </c>
      <c r="G26" s="8" t="s">
        <v>49</v>
      </c>
      <c r="H26" s="8">
        <v>0</v>
      </c>
      <c r="I26" s="10">
        <v>14651.62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50</v>
      </c>
    </row>
    <row r="27" spans="1:17" ht="33.75" x14ac:dyDescent="0.2">
      <c r="B27" s="23">
        <f>B26+1</f>
        <v>18</v>
      </c>
      <c r="C27" s="8">
        <v>2011</v>
      </c>
      <c r="D27" s="8">
        <v>12</v>
      </c>
      <c r="E27" s="9" t="s">
        <v>69</v>
      </c>
      <c r="F27" s="9" t="s">
        <v>51</v>
      </c>
      <c r="G27" s="8" t="s">
        <v>49</v>
      </c>
      <c r="H27" s="8">
        <v>0</v>
      </c>
      <c r="I27" s="10">
        <v>13837.64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50</v>
      </c>
    </row>
    <row r="28" spans="1:17" ht="22.5" x14ac:dyDescent="0.2">
      <c r="B28" s="23">
        <f>B27+1</f>
        <v>19</v>
      </c>
      <c r="C28" s="8">
        <v>2012</v>
      </c>
      <c r="D28" s="8">
        <v>5</v>
      </c>
      <c r="E28" s="9" t="s">
        <v>70</v>
      </c>
      <c r="F28" s="9" t="s">
        <v>33</v>
      </c>
      <c r="G28" s="8" t="s">
        <v>34</v>
      </c>
      <c r="H28" s="8">
        <v>9</v>
      </c>
      <c r="I28" s="10">
        <v>5949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71</v>
      </c>
    </row>
    <row r="29" spans="1:17" ht="33.75" x14ac:dyDescent="0.2">
      <c r="B29" s="23">
        <f>B28+1</f>
        <v>20</v>
      </c>
      <c r="C29" s="8">
        <v>2012</v>
      </c>
      <c r="D29" s="8">
        <v>5</v>
      </c>
      <c r="E29" s="9" t="s">
        <v>72</v>
      </c>
      <c r="F29" s="9" t="s">
        <v>55</v>
      </c>
      <c r="G29" s="8" t="s">
        <v>34</v>
      </c>
      <c r="H29" s="8">
        <v>35</v>
      </c>
      <c r="I29" s="10">
        <v>18495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71</v>
      </c>
    </row>
    <row r="30" spans="1:17" ht="22.5" x14ac:dyDescent="0.2">
      <c r="B30" s="23">
        <f>B29+1</f>
        <v>21</v>
      </c>
      <c r="C30" s="8">
        <v>2012</v>
      </c>
      <c r="D30" s="8">
        <v>12</v>
      </c>
      <c r="E30" s="9" t="s">
        <v>69</v>
      </c>
      <c r="F30" s="9" t="s">
        <v>48</v>
      </c>
      <c r="G30" s="8" t="s">
        <v>49</v>
      </c>
      <c r="H30" s="8">
        <v>0</v>
      </c>
      <c r="I30" s="10">
        <v>14651.62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50</v>
      </c>
    </row>
    <row r="31" spans="1:17" ht="33.75" x14ac:dyDescent="0.2">
      <c r="B31" s="23">
        <f>B30+1</f>
        <v>22</v>
      </c>
      <c r="C31" s="8">
        <v>2012</v>
      </c>
      <c r="D31" s="8">
        <v>12</v>
      </c>
      <c r="E31" s="9" t="s">
        <v>69</v>
      </c>
      <c r="F31" s="9" t="s">
        <v>51</v>
      </c>
      <c r="G31" s="8" t="s">
        <v>49</v>
      </c>
      <c r="H31" s="8">
        <v>0</v>
      </c>
      <c r="I31" s="10">
        <v>13837.64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50</v>
      </c>
    </row>
    <row r="32" spans="1:17" ht="12" x14ac:dyDescent="0.2">
      <c r="A32" s="17"/>
      <c r="B32" s="3"/>
      <c r="C32" s="3"/>
      <c r="D32" s="11"/>
      <c r="E32" s="11"/>
      <c r="F32" s="11"/>
      <c r="G32" s="11"/>
      <c r="H32" s="11"/>
      <c r="I32" s="12">
        <f>SUM($I$10:$I$31)</f>
        <v>458454.41000000003</v>
      </c>
      <c r="J32" s="13" t="e">
        <f>SUM($J$10:$J$31)</f>
        <v>#NAME?</v>
      </c>
      <c r="K32" s="13" t="e">
        <f>SUM($K$10:$K$31)</f>
        <v>#NAME?</v>
      </c>
      <c r="L32" s="13" t="e">
        <f>SUM($L$10:$L$31)</f>
        <v>#NAME?</v>
      </c>
      <c r="M32" s="13" t="e">
        <f>SUM($M$10:$M$31)</f>
        <v>#NAME?</v>
      </c>
      <c r="N32" s="13" t="e">
        <f>SUM($N$10:$N$31)</f>
        <v>#NAME?</v>
      </c>
      <c r="O32" s="13"/>
      <c r="P32" s="13"/>
      <c r="Q32" s="13"/>
    </row>
    <row r="35" spans="2:3" x14ac:dyDescent="0.2">
      <c r="B35" s="1" t="str">
        <f>XLRPARAMS_comment</f>
        <v/>
      </c>
    </row>
    <row r="37" spans="2:3" ht="12.75" x14ac:dyDescent="0.2">
      <c r="B37" s="18"/>
      <c r="C37" s="18"/>
    </row>
    <row r="38" spans="2:3" ht="12.75" x14ac:dyDescent="0.2">
      <c r="B38" s="18" t="s">
        <v>121</v>
      </c>
      <c r="C38" s="18"/>
    </row>
    <row r="39" spans="2:3" ht="12.75" x14ac:dyDescent="0.2">
      <c r="B39" s="4"/>
      <c r="C39" s="4"/>
    </row>
    <row r="40" spans="2:3" x14ac:dyDescent="0.2">
      <c r="B40" s="1" t="s">
        <v>21</v>
      </c>
    </row>
    <row r="42" spans="2:3" x14ac:dyDescent="0.2">
      <c r="C42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31">
    <cfRule type="expression" dxfId="5" priority="5" stopIfTrue="1">
      <formula>#REF!='TRUE'</formula>
    </cfRule>
  </conditionalFormatting>
  <conditionalFormatting sqref="B32:C32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59"/>
  <sheetViews>
    <sheetView topLeftCell="A36" workbookViewId="0">
      <selection activeCell="U42" sqref="U42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247 по ул. С.ШИЛО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01.03.2010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4</v>
      </c>
      <c r="E10" s="9" t="s">
        <v>73</v>
      </c>
      <c r="F10" s="9" t="s">
        <v>74</v>
      </c>
      <c r="G10" s="8" t="s">
        <v>49</v>
      </c>
      <c r="H10" s="8">
        <v>841</v>
      </c>
      <c r="I10" s="10">
        <v>1026.02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75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6</v>
      </c>
      <c r="E11" s="9" t="s">
        <v>52</v>
      </c>
      <c r="F11" s="9" t="s">
        <v>74</v>
      </c>
      <c r="G11" s="8" t="s">
        <v>49</v>
      </c>
      <c r="H11" s="8">
        <v>841</v>
      </c>
      <c r="I11" s="10">
        <v>1875.43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76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9</v>
      </c>
      <c r="E12" s="9" t="s">
        <v>77</v>
      </c>
      <c r="F12" s="9" t="s">
        <v>78</v>
      </c>
      <c r="G12" s="8" t="s">
        <v>79</v>
      </c>
      <c r="H12" s="8">
        <v>4.0999999999999996</v>
      </c>
      <c r="I12" s="10">
        <v>6817.54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50</v>
      </c>
    </row>
    <row r="13" spans="1:26" ht="22.5" x14ac:dyDescent="0.2">
      <c r="B13" s="23">
        <f>B12+1</f>
        <v>4</v>
      </c>
      <c r="C13" s="8">
        <v>2010</v>
      </c>
      <c r="D13" s="8">
        <v>10</v>
      </c>
      <c r="E13" s="9" t="s">
        <v>80</v>
      </c>
      <c r="F13" s="9" t="s">
        <v>81</v>
      </c>
      <c r="G13" s="8" t="s">
        <v>66</v>
      </c>
      <c r="H13" s="8">
        <v>2</v>
      </c>
      <c r="I13" s="10">
        <v>82.16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50</v>
      </c>
    </row>
    <row r="14" spans="1:26" ht="22.5" x14ac:dyDescent="0.2">
      <c r="B14" s="23">
        <f t="shared" ref="B14:B48" si="0">B13+1</f>
        <v>5</v>
      </c>
      <c r="C14" s="8">
        <v>2011</v>
      </c>
      <c r="D14" s="8">
        <v>1</v>
      </c>
      <c r="E14" s="9" t="s">
        <v>82</v>
      </c>
      <c r="F14" s="9" t="s">
        <v>83</v>
      </c>
      <c r="G14" s="8" t="s">
        <v>66</v>
      </c>
      <c r="H14" s="8">
        <v>2</v>
      </c>
      <c r="I14" s="10">
        <v>3978.51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50</v>
      </c>
    </row>
    <row r="15" spans="1:26" ht="22.5" x14ac:dyDescent="0.2">
      <c r="B15" s="23">
        <f t="shared" si="0"/>
        <v>6</v>
      </c>
      <c r="C15" s="8">
        <v>2011</v>
      </c>
      <c r="D15" s="8">
        <v>1</v>
      </c>
      <c r="E15" s="9"/>
      <c r="F15" s="9" t="s">
        <v>33</v>
      </c>
      <c r="G15" s="8" t="s">
        <v>34</v>
      </c>
      <c r="H15" s="8">
        <v>2</v>
      </c>
      <c r="I15" s="10">
        <v>1836.15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50</v>
      </c>
    </row>
    <row r="16" spans="1:26" x14ac:dyDescent="0.2">
      <c r="B16" s="23">
        <f t="shared" si="0"/>
        <v>7</v>
      </c>
      <c r="C16" s="8">
        <v>2011</v>
      </c>
      <c r="D16" s="8">
        <v>2</v>
      </c>
      <c r="E16" s="9" t="s">
        <v>84</v>
      </c>
      <c r="F16" s="9" t="s">
        <v>85</v>
      </c>
      <c r="G16" s="8" t="s">
        <v>66</v>
      </c>
      <c r="H16" s="8">
        <v>0.5</v>
      </c>
      <c r="I16" s="10">
        <v>536.46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50</v>
      </c>
    </row>
    <row r="17" spans="2:17" ht="22.5" x14ac:dyDescent="0.2">
      <c r="B17" s="23">
        <f t="shared" si="0"/>
        <v>8</v>
      </c>
      <c r="C17" s="8">
        <v>2011</v>
      </c>
      <c r="D17" s="8">
        <v>2</v>
      </c>
      <c r="E17" s="9" t="s">
        <v>86</v>
      </c>
      <c r="F17" s="9" t="s">
        <v>87</v>
      </c>
      <c r="G17" s="8" t="s">
        <v>66</v>
      </c>
      <c r="H17" s="8">
        <v>3</v>
      </c>
      <c r="I17" s="10">
        <v>1724.85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50</v>
      </c>
    </row>
    <row r="18" spans="2:17" x14ac:dyDescent="0.2">
      <c r="B18" s="23">
        <f t="shared" si="0"/>
        <v>9</v>
      </c>
      <c r="C18" s="8">
        <v>2011</v>
      </c>
      <c r="D18" s="8">
        <v>3</v>
      </c>
      <c r="E18" s="9" t="s">
        <v>52</v>
      </c>
      <c r="F18" s="9" t="s">
        <v>88</v>
      </c>
      <c r="G18" s="8" t="s">
        <v>89</v>
      </c>
      <c r="H18" s="8">
        <v>6</v>
      </c>
      <c r="I18" s="10">
        <v>2065.29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50</v>
      </c>
    </row>
    <row r="19" spans="2:17" ht="33.75" x14ac:dyDescent="0.2">
      <c r="B19" s="23">
        <f t="shared" si="0"/>
        <v>10</v>
      </c>
      <c r="C19" s="8">
        <v>2011</v>
      </c>
      <c r="D19" s="8">
        <v>3</v>
      </c>
      <c r="E19" s="9"/>
      <c r="F19" s="9" t="s">
        <v>90</v>
      </c>
      <c r="G19" s="8" t="s">
        <v>66</v>
      </c>
      <c r="H19" s="8">
        <v>1</v>
      </c>
      <c r="I19" s="10">
        <v>15031.63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50</v>
      </c>
    </row>
    <row r="20" spans="2:17" ht="22.5" x14ac:dyDescent="0.2">
      <c r="B20" s="23">
        <f t="shared" si="0"/>
        <v>11</v>
      </c>
      <c r="C20" s="8">
        <v>2011</v>
      </c>
      <c r="D20" s="8">
        <v>3</v>
      </c>
      <c r="E20" s="9" t="s">
        <v>52</v>
      </c>
      <c r="F20" s="9" t="s">
        <v>91</v>
      </c>
      <c r="G20" s="8" t="s">
        <v>34</v>
      </c>
      <c r="H20" s="8">
        <v>18</v>
      </c>
      <c r="I20" s="10">
        <v>1048.56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50</v>
      </c>
    </row>
    <row r="21" spans="2:17" ht="22.5" x14ac:dyDescent="0.2">
      <c r="B21" s="23">
        <f t="shared" si="0"/>
        <v>12</v>
      </c>
      <c r="C21" s="8">
        <v>2011</v>
      </c>
      <c r="D21" s="8">
        <v>3</v>
      </c>
      <c r="E21" s="9" t="s">
        <v>92</v>
      </c>
      <c r="F21" s="9" t="s">
        <v>91</v>
      </c>
      <c r="G21" s="8" t="s">
        <v>34</v>
      </c>
      <c r="H21" s="8">
        <v>26</v>
      </c>
      <c r="I21" s="10">
        <v>1514.57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50</v>
      </c>
    </row>
    <row r="22" spans="2:17" ht="22.5" x14ac:dyDescent="0.2">
      <c r="B22" s="23">
        <f t="shared" si="0"/>
        <v>13</v>
      </c>
      <c r="C22" s="8">
        <v>2011</v>
      </c>
      <c r="D22" s="8">
        <v>3</v>
      </c>
      <c r="E22" s="9" t="s">
        <v>93</v>
      </c>
      <c r="F22" s="9" t="s">
        <v>91</v>
      </c>
      <c r="G22" s="8" t="s">
        <v>34</v>
      </c>
      <c r="H22" s="8">
        <v>80</v>
      </c>
      <c r="I22" s="10">
        <v>4660.25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50</v>
      </c>
    </row>
    <row r="23" spans="2:17" ht="22.5" x14ac:dyDescent="0.2">
      <c r="B23" s="23">
        <f t="shared" si="0"/>
        <v>14</v>
      </c>
      <c r="C23" s="8">
        <v>2011</v>
      </c>
      <c r="D23" s="8">
        <v>5</v>
      </c>
      <c r="E23" s="9" t="s">
        <v>94</v>
      </c>
      <c r="F23" s="9" t="s">
        <v>95</v>
      </c>
      <c r="G23" s="8" t="s">
        <v>34</v>
      </c>
      <c r="H23" s="8">
        <v>1684</v>
      </c>
      <c r="I23" s="10">
        <v>52158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50</v>
      </c>
    </row>
    <row r="24" spans="2:17" ht="22.5" x14ac:dyDescent="0.2">
      <c r="B24" s="23">
        <f t="shared" si="0"/>
        <v>15</v>
      </c>
      <c r="C24" s="8">
        <v>2011</v>
      </c>
      <c r="D24" s="8">
        <v>5</v>
      </c>
      <c r="E24" s="9" t="s">
        <v>96</v>
      </c>
      <c r="F24" s="9" t="s">
        <v>85</v>
      </c>
      <c r="G24" s="8" t="s">
        <v>66</v>
      </c>
      <c r="H24" s="8">
        <v>1</v>
      </c>
      <c r="I24" s="10">
        <v>452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50</v>
      </c>
    </row>
    <row r="25" spans="2:17" x14ac:dyDescent="0.2">
      <c r="B25" s="23">
        <f t="shared" si="0"/>
        <v>16</v>
      </c>
      <c r="C25" s="8">
        <v>2011</v>
      </c>
      <c r="D25" s="8">
        <v>5</v>
      </c>
      <c r="E25" s="9" t="s">
        <v>52</v>
      </c>
      <c r="F25" s="9" t="s">
        <v>74</v>
      </c>
      <c r="G25" s="8" t="s">
        <v>49</v>
      </c>
      <c r="H25" s="8">
        <v>837</v>
      </c>
      <c r="I25" s="10">
        <v>1966.95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97</v>
      </c>
    </row>
    <row r="26" spans="2:17" x14ac:dyDescent="0.2">
      <c r="B26" s="23">
        <f t="shared" si="0"/>
        <v>17</v>
      </c>
      <c r="C26" s="8">
        <v>2011</v>
      </c>
      <c r="D26" s="8">
        <v>6</v>
      </c>
      <c r="E26" s="9" t="s">
        <v>52</v>
      </c>
      <c r="F26" s="9" t="s">
        <v>74</v>
      </c>
      <c r="G26" s="8" t="s">
        <v>49</v>
      </c>
      <c r="H26" s="8">
        <v>837</v>
      </c>
      <c r="I26" s="10">
        <v>1966.95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97</v>
      </c>
    </row>
    <row r="27" spans="2:17" x14ac:dyDescent="0.2">
      <c r="B27" s="23">
        <f t="shared" si="0"/>
        <v>18</v>
      </c>
      <c r="C27" s="8">
        <v>2011</v>
      </c>
      <c r="D27" s="8">
        <v>8</v>
      </c>
      <c r="E27" s="9" t="s">
        <v>98</v>
      </c>
      <c r="F27" s="9" t="s">
        <v>74</v>
      </c>
      <c r="G27" s="8" t="s">
        <v>49</v>
      </c>
      <c r="H27" s="8">
        <v>837</v>
      </c>
      <c r="I27" s="10">
        <v>4185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99</v>
      </c>
    </row>
    <row r="28" spans="2:17" x14ac:dyDescent="0.2">
      <c r="B28" s="23">
        <f t="shared" si="0"/>
        <v>19</v>
      </c>
      <c r="C28" s="8">
        <v>2011</v>
      </c>
      <c r="D28" s="8">
        <v>10</v>
      </c>
      <c r="E28" s="9" t="s">
        <v>100</v>
      </c>
      <c r="F28" s="9" t="s">
        <v>101</v>
      </c>
      <c r="G28" s="8" t="s">
        <v>34</v>
      </c>
      <c r="H28" s="8">
        <v>2</v>
      </c>
      <c r="I28" s="10">
        <v>634.61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50</v>
      </c>
    </row>
    <row r="29" spans="2:17" x14ac:dyDescent="0.2">
      <c r="B29" s="23">
        <f t="shared" si="0"/>
        <v>20</v>
      </c>
      <c r="C29" s="8">
        <v>2011</v>
      </c>
      <c r="D29" s="8">
        <v>10</v>
      </c>
      <c r="E29" s="9" t="s">
        <v>102</v>
      </c>
      <c r="F29" s="9" t="s">
        <v>85</v>
      </c>
      <c r="G29" s="8" t="s">
        <v>66</v>
      </c>
      <c r="H29" s="8">
        <v>3</v>
      </c>
      <c r="I29" s="10">
        <v>5890.97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50</v>
      </c>
    </row>
    <row r="30" spans="2:17" ht="33.75" x14ac:dyDescent="0.2">
      <c r="B30" s="23">
        <f t="shared" si="0"/>
        <v>21</v>
      </c>
      <c r="C30" s="8">
        <v>2011</v>
      </c>
      <c r="D30" s="8">
        <v>10</v>
      </c>
      <c r="E30" s="9" t="s">
        <v>103</v>
      </c>
      <c r="F30" s="9" t="s">
        <v>85</v>
      </c>
      <c r="G30" s="8" t="s">
        <v>66</v>
      </c>
      <c r="H30" s="8">
        <v>2</v>
      </c>
      <c r="I30" s="10">
        <v>4110.99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50</v>
      </c>
    </row>
    <row r="31" spans="2:17" ht="22.5" x14ac:dyDescent="0.2">
      <c r="B31" s="23">
        <f t="shared" si="0"/>
        <v>22</v>
      </c>
      <c r="C31" s="8">
        <v>2011</v>
      </c>
      <c r="D31" s="8">
        <v>11</v>
      </c>
      <c r="E31" s="9" t="s">
        <v>104</v>
      </c>
      <c r="F31" s="9" t="s">
        <v>105</v>
      </c>
      <c r="G31" s="8" t="s">
        <v>66</v>
      </c>
      <c r="H31" s="8">
        <v>4</v>
      </c>
      <c r="I31" s="10">
        <v>4542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50</v>
      </c>
    </row>
    <row r="32" spans="2:17" ht="33.75" x14ac:dyDescent="0.2">
      <c r="B32" s="23">
        <f t="shared" si="0"/>
        <v>23</v>
      </c>
      <c r="C32" s="8">
        <v>2011</v>
      </c>
      <c r="D32" s="8">
        <v>12</v>
      </c>
      <c r="E32" s="9" t="s">
        <v>106</v>
      </c>
      <c r="F32" s="9" t="s">
        <v>107</v>
      </c>
      <c r="G32" s="8" t="s">
        <v>66</v>
      </c>
      <c r="H32" s="8">
        <v>2</v>
      </c>
      <c r="I32" s="10">
        <v>1233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50</v>
      </c>
    </row>
    <row r="33" spans="2:17" x14ac:dyDescent="0.2">
      <c r="B33" s="23">
        <f t="shared" si="0"/>
        <v>24</v>
      </c>
      <c r="C33" s="8">
        <v>2012</v>
      </c>
      <c r="D33" s="8">
        <v>1</v>
      </c>
      <c r="E33" s="9" t="s">
        <v>108</v>
      </c>
      <c r="F33" s="9" t="s">
        <v>109</v>
      </c>
      <c r="G33" s="8" t="s">
        <v>49</v>
      </c>
      <c r="H33" s="8">
        <v>0.6</v>
      </c>
      <c r="I33" s="10">
        <v>741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50</v>
      </c>
    </row>
    <row r="34" spans="2:17" x14ac:dyDescent="0.2">
      <c r="B34" s="23">
        <f t="shared" si="0"/>
        <v>25</v>
      </c>
      <c r="C34" s="8">
        <v>2012</v>
      </c>
      <c r="D34" s="8">
        <v>1</v>
      </c>
      <c r="E34" s="9" t="s">
        <v>52</v>
      </c>
      <c r="F34" s="9" t="s">
        <v>88</v>
      </c>
      <c r="G34" s="8" t="s">
        <v>89</v>
      </c>
      <c r="H34" s="8">
        <v>0.2</v>
      </c>
      <c r="I34" s="10">
        <v>509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50</v>
      </c>
    </row>
    <row r="35" spans="2:17" ht="22.5" x14ac:dyDescent="0.2">
      <c r="B35" s="23">
        <f t="shared" si="0"/>
        <v>26</v>
      </c>
      <c r="C35" s="8">
        <v>2012</v>
      </c>
      <c r="D35" s="8">
        <v>2</v>
      </c>
      <c r="E35" s="9" t="s">
        <v>110</v>
      </c>
      <c r="F35" s="9" t="s">
        <v>91</v>
      </c>
      <c r="G35" s="8" t="s">
        <v>34</v>
      </c>
      <c r="H35" s="8">
        <v>60</v>
      </c>
      <c r="I35" s="10">
        <v>1567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50</v>
      </c>
    </row>
    <row r="36" spans="2:17" x14ac:dyDescent="0.2">
      <c r="B36" s="23">
        <f t="shared" si="0"/>
        <v>27</v>
      </c>
      <c r="C36" s="8">
        <v>2012</v>
      </c>
      <c r="D36" s="8">
        <v>2</v>
      </c>
      <c r="E36" s="9" t="s">
        <v>30</v>
      </c>
      <c r="F36" s="9" t="s">
        <v>105</v>
      </c>
      <c r="G36" s="8" t="s">
        <v>66</v>
      </c>
      <c r="H36" s="8">
        <v>2</v>
      </c>
      <c r="I36" s="10">
        <v>3014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50</v>
      </c>
    </row>
    <row r="37" spans="2:17" ht="33.75" x14ac:dyDescent="0.2">
      <c r="B37" s="23">
        <f t="shared" si="0"/>
        <v>28</v>
      </c>
      <c r="C37" s="8">
        <v>2012</v>
      </c>
      <c r="D37" s="8">
        <v>4</v>
      </c>
      <c r="E37" s="9" t="s">
        <v>52</v>
      </c>
      <c r="F37" s="9" t="s">
        <v>90</v>
      </c>
      <c r="G37" s="8" t="s">
        <v>66</v>
      </c>
      <c r="H37" s="8">
        <v>1</v>
      </c>
      <c r="I37" s="10">
        <v>32536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50</v>
      </c>
    </row>
    <row r="38" spans="2:17" ht="22.5" x14ac:dyDescent="0.2">
      <c r="B38" s="23">
        <f t="shared" si="0"/>
        <v>29</v>
      </c>
      <c r="C38" s="8">
        <v>2012</v>
      </c>
      <c r="D38" s="8">
        <v>4</v>
      </c>
      <c r="E38" s="9" t="s">
        <v>111</v>
      </c>
      <c r="F38" s="9" t="s">
        <v>87</v>
      </c>
      <c r="G38" s="8" t="s">
        <v>66</v>
      </c>
      <c r="H38" s="8">
        <v>6</v>
      </c>
      <c r="I38" s="10">
        <v>6802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50</v>
      </c>
    </row>
    <row r="39" spans="2:17" ht="22.5" x14ac:dyDescent="0.2">
      <c r="B39" s="23">
        <f t="shared" si="0"/>
        <v>30</v>
      </c>
      <c r="C39" s="8">
        <v>2012</v>
      </c>
      <c r="D39" s="8">
        <v>8</v>
      </c>
      <c r="E39" s="9" t="s">
        <v>42</v>
      </c>
      <c r="F39" s="9" t="s">
        <v>95</v>
      </c>
      <c r="G39" s="8" t="s">
        <v>34</v>
      </c>
      <c r="H39" s="8">
        <v>30</v>
      </c>
      <c r="I39" s="10">
        <v>15665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50</v>
      </c>
    </row>
    <row r="40" spans="2:17" ht="22.5" x14ac:dyDescent="0.2">
      <c r="B40" s="23">
        <f t="shared" si="0"/>
        <v>31</v>
      </c>
      <c r="C40" s="8">
        <v>2012</v>
      </c>
      <c r="D40" s="8">
        <v>9</v>
      </c>
      <c r="E40" s="9" t="s">
        <v>52</v>
      </c>
      <c r="F40" s="9" t="s">
        <v>95</v>
      </c>
      <c r="G40" s="8" t="s">
        <v>34</v>
      </c>
      <c r="H40" s="8">
        <v>842</v>
      </c>
      <c r="I40" s="10">
        <v>32453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50</v>
      </c>
    </row>
    <row r="41" spans="2:17" x14ac:dyDescent="0.2">
      <c r="B41" s="23">
        <f t="shared" si="0"/>
        <v>32</v>
      </c>
      <c r="C41" s="8">
        <v>2012</v>
      </c>
      <c r="D41" s="8">
        <v>9</v>
      </c>
      <c r="E41" s="9" t="s">
        <v>30</v>
      </c>
      <c r="F41" s="9" t="s">
        <v>109</v>
      </c>
      <c r="G41" s="8" t="s">
        <v>49</v>
      </c>
      <c r="H41" s="8">
        <v>3.2</v>
      </c>
      <c r="I41" s="10">
        <v>3246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50</v>
      </c>
    </row>
    <row r="42" spans="2:17" ht="33.75" x14ac:dyDescent="0.2">
      <c r="B42" s="23">
        <f t="shared" si="0"/>
        <v>33</v>
      </c>
      <c r="C42" s="8">
        <v>2012</v>
      </c>
      <c r="D42" s="8">
        <v>10</v>
      </c>
      <c r="E42" s="9" t="s">
        <v>112</v>
      </c>
      <c r="F42" s="9" t="s">
        <v>113</v>
      </c>
      <c r="G42" s="8" t="s">
        <v>66</v>
      </c>
      <c r="H42" s="8">
        <v>1</v>
      </c>
      <c r="I42" s="10">
        <v>1115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50</v>
      </c>
    </row>
    <row r="43" spans="2:17" ht="33.75" x14ac:dyDescent="0.2">
      <c r="B43" s="23">
        <f t="shared" si="0"/>
        <v>34</v>
      </c>
      <c r="C43" s="8">
        <v>2012</v>
      </c>
      <c r="D43" s="8">
        <v>10</v>
      </c>
      <c r="E43" s="9" t="s">
        <v>32</v>
      </c>
      <c r="F43" s="9" t="s">
        <v>113</v>
      </c>
      <c r="G43" s="8" t="s">
        <v>66</v>
      </c>
      <c r="H43" s="8">
        <v>1</v>
      </c>
      <c r="I43" s="10">
        <v>1115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50</v>
      </c>
    </row>
    <row r="44" spans="2:17" ht="33.75" x14ac:dyDescent="0.2">
      <c r="B44" s="23">
        <f t="shared" si="0"/>
        <v>35</v>
      </c>
      <c r="C44" s="8">
        <v>2012</v>
      </c>
      <c r="D44" s="8">
        <v>11</v>
      </c>
      <c r="E44" s="9" t="s">
        <v>114</v>
      </c>
      <c r="F44" s="9" t="s">
        <v>113</v>
      </c>
      <c r="G44" s="8" t="s">
        <v>66</v>
      </c>
      <c r="H44" s="8">
        <v>1</v>
      </c>
      <c r="I44" s="10">
        <v>470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50</v>
      </c>
    </row>
    <row r="45" spans="2:17" ht="33.75" x14ac:dyDescent="0.2">
      <c r="B45" s="23">
        <f t="shared" si="0"/>
        <v>36</v>
      </c>
      <c r="C45" s="8">
        <v>2012</v>
      </c>
      <c r="D45" s="8">
        <v>11</v>
      </c>
      <c r="E45" s="9" t="s">
        <v>115</v>
      </c>
      <c r="F45" s="9" t="s">
        <v>95</v>
      </c>
      <c r="G45" s="8" t="s">
        <v>34</v>
      </c>
      <c r="H45" s="8">
        <v>1684</v>
      </c>
      <c r="I45" s="10">
        <v>22568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50</v>
      </c>
    </row>
    <row r="46" spans="2:17" ht="22.5" x14ac:dyDescent="0.2">
      <c r="B46" s="23">
        <f t="shared" si="0"/>
        <v>37</v>
      </c>
      <c r="C46" s="8">
        <v>2012</v>
      </c>
      <c r="D46" s="8">
        <v>12</v>
      </c>
      <c r="E46" s="9" t="s">
        <v>116</v>
      </c>
      <c r="F46" s="9" t="s">
        <v>117</v>
      </c>
      <c r="G46" s="8" t="s">
        <v>34</v>
      </c>
      <c r="H46" s="8">
        <v>43</v>
      </c>
      <c r="I46" s="10">
        <v>9100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50</v>
      </c>
    </row>
    <row r="47" spans="2:17" ht="22.5" x14ac:dyDescent="0.2">
      <c r="B47" s="23">
        <f t="shared" si="0"/>
        <v>38</v>
      </c>
      <c r="C47" s="8">
        <v>2012</v>
      </c>
      <c r="D47" s="8">
        <v>12</v>
      </c>
      <c r="E47" s="9" t="s">
        <v>118</v>
      </c>
      <c r="F47" s="9" t="s">
        <v>117</v>
      </c>
      <c r="G47" s="8" t="s">
        <v>34</v>
      </c>
      <c r="H47" s="8">
        <v>20</v>
      </c>
      <c r="I47" s="10">
        <v>4947</v>
      </c>
      <c r="J47" s="8" t="e">
        <f>Report54_fact_FOT2</f>
        <v>#NAME?</v>
      </c>
      <c r="K47" s="8" t="e">
        <f>Report54_fact_FOT3</f>
        <v>#NAME?</v>
      </c>
      <c r="L47" s="8" t="e">
        <f>Report54_fact_materials2</f>
        <v>#NAME?</v>
      </c>
      <c r="M47" s="8" t="e">
        <f>Report54_fact_profitability</f>
        <v>#NAME?</v>
      </c>
      <c r="N47" s="8" t="e">
        <f>Report54_fact_ALL2</f>
        <v>#NAME?</v>
      </c>
      <c r="O47" s="8"/>
      <c r="P47" s="25"/>
      <c r="Q47" s="8" t="s">
        <v>50</v>
      </c>
    </row>
    <row r="48" spans="2:17" ht="22.5" x14ac:dyDescent="0.2">
      <c r="B48" s="23">
        <f t="shared" si="0"/>
        <v>39</v>
      </c>
      <c r="C48" s="8">
        <v>2012</v>
      </c>
      <c r="D48" s="8">
        <v>12</v>
      </c>
      <c r="E48" s="9" t="s">
        <v>119</v>
      </c>
      <c r="F48" s="9" t="s">
        <v>120</v>
      </c>
      <c r="G48" s="8" t="s">
        <v>66</v>
      </c>
      <c r="H48" s="8">
        <v>1</v>
      </c>
      <c r="I48" s="10">
        <v>8389</v>
      </c>
      <c r="J48" s="8" t="e">
        <f>Report54_fact_FOT2</f>
        <v>#NAME?</v>
      </c>
      <c r="K48" s="8" t="e">
        <f>Report54_fact_FOT3</f>
        <v>#NAME?</v>
      </c>
      <c r="L48" s="8" t="e">
        <f>Report54_fact_materials2</f>
        <v>#NAME?</v>
      </c>
      <c r="M48" s="8" t="e">
        <f>Report54_fact_profitability</f>
        <v>#NAME?</v>
      </c>
      <c r="N48" s="8" t="e">
        <f>Report54_fact_ALL2</f>
        <v>#NAME?</v>
      </c>
      <c r="O48" s="8"/>
      <c r="P48" s="25"/>
      <c r="Q48" s="8" t="s">
        <v>50</v>
      </c>
    </row>
    <row r="49" spans="1:17" ht="12" x14ac:dyDescent="0.2">
      <c r="A49" s="17"/>
      <c r="B49" s="3"/>
      <c r="C49" s="3"/>
      <c r="D49" s="11"/>
      <c r="E49" s="11"/>
      <c r="F49" s="11"/>
      <c r="G49" s="11"/>
      <c r="H49" s="11"/>
      <c r="I49" s="12"/>
      <c r="J49" s="13" t="e">
        <f>SUM($J$10:$J$48)</f>
        <v>#NAME?</v>
      </c>
      <c r="K49" s="13" t="e">
        <f>SUM($K$10:$K$48)</f>
        <v>#NAME?</v>
      </c>
      <c r="L49" s="13" t="e">
        <f>SUM($L$10:$L$48)</f>
        <v>#NAME?</v>
      </c>
      <c r="M49" s="13" t="e">
        <f>SUM($M$10:$M$48)</f>
        <v>#NAME?</v>
      </c>
      <c r="N49" s="13" t="e">
        <f>SUM($N$10:$N$48)</f>
        <v>#NAME?</v>
      </c>
      <c r="O49" s="13"/>
      <c r="P49" s="13"/>
      <c r="Q49" s="13"/>
    </row>
    <row r="51" spans="1:17" x14ac:dyDescent="0.2">
      <c r="B51" s="1" t="s">
        <v>19</v>
      </c>
    </row>
    <row r="54" spans="1:17" ht="12.75" x14ac:dyDescent="0.2">
      <c r="B54" s="18"/>
      <c r="C54" s="18"/>
    </row>
    <row r="55" spans="1:17" ht="12.75" x14ac:dyDescent="0.2">
      <c r="B55" s="18" t="s">
        <v>121</v>
      </c>
      <c r="C55" s="18"/>
    </row>
    <row r="56" spans="1:17" ht="12.75" x14ac:dyDescent="0.2">
      <c r="B56" s="4"/>
      <c r="C56" s="4"/>
    </row>
    <row r="57" spans="1:17" x14ac:dyDescent="0.2">
      <c r="B57" s="1" t="s">
        <v>21</v>
      </c>
    </row>
    <row r="59" spans="1:17" x14ac:dyDescent="0.2">
      <c r="C59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48">
    <cfRule type="expression" dxfId="2" priority="5" stopIfTrue="1">
      <formula>#REF!='TRUE'</formula>
    </cfRule>
  </conditionalFormatting>
  <conditionalFormatting sqref="B49:C49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2013-02-11T11:18:33Z</dcterms:modified>
</cp:coreProperties>
</file>