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Ремонт!$A$10:$Q$33</definedName>
    <definedName name="detailRange3">Содержание!$A$10:$Q$46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5" i="3" l="1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6" i="3" s="1"/>
  <c r="M10" i="3"/>
  <c r="M46" i="3" s="1"/>
  <c r="L10" i="3"/>
  <c r="L46" i="3" s="1"/>
  <c r="K10" i="3"/>
  <c r="K46" i="3" s="1"/>
  <c r="J10" i="3"/>
  <c r="J46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I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3" i="2" s="1"/>
  <c r="M10" i="2"/>
  <c r="M33" i="2" s="1"/>
  <c r="L10" i="2"/>
  <c r="L33" i="2" s="1"/>
  <c r="K10" i="2"/>
  <c r="K33" i="2" s="1"/>
  <c r="J10" i="2"/>
  <c r="J33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5" i="4"/>
  <c r="B5" i="3"/>
  <c r="B5" i="2"/>
  <c r="S3" i="3"/>
  <c r="S2" i="3"/>
  <c r="S3" i="2"/>
  <c r="S2" i="2"/>
  <c r="B6" i="3"/>
  <c r="B4" i="3"/>
  <c r="B36" i="2"/>
  <c r="B6" i="2"/>
  <c r="B4" i="2"/>
</calcChain>
</file>

<file path=xl/sharedStrings.xml><?xml version="1.0" encoding="utf-8"?>
<sst xmlns="http://schemas.openxmlformats.org/spreadsheetml/2006/main" count="281" uniqueCount="127">
  <si>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</si>
  <si>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</si>
  <si>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</si>
  <si>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</si>
  <si>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</si>
  <si>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</si>
  <si>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</si>
  <si>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</si>
  <si>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</si>
  <si>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</si>
  <si>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</si>
  <si>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</si>
  <si>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</si>
  <si>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</si>
  <si>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</si>
  <si>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</si>
  <si>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</si>
  <si>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</si>
  <si>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</si>
  <si>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</si>
  <si>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</si>
  <si>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</si>
  <si>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</si>
  <si>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</si>
  <si>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8/2 по ул. МЕНДЕЛЕЕВА</t>
  </si>
  <si>
    <t>за период c 01.02.2010 по 31.12.2012</t>
  </si>
  <si>
    <t/>
  </si>
  <si>
    <t>Управляющая компания ООО "УК "Западное" с 01.02.2010</t>
  </si>
  <si>
    <t>Смена отдельных участков трубопроводов D32мм (ГВС)</t>
  </si>
  <si>
    <t>п.м.</t>
  </si>
  <si>
    <t>Выполнено. Аварийная ситуация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</si>
  <si>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</si>
  <si>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</si>
  <si>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</si>
  <si>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</si>
  <si>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</si>
  <si>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кв.14</t>
  </si>
  <si>
    <t>Прием директора Западня В.И. Выполнено</t>
  </si>
  <si>
    <t>кв. 6,10,14 ПРименительно ХВС</t>
  </si>
  <si>
    <t>ВЫполнено по АДС-05</t>
  </si>
  <si>
    <t>кв.2,6,10,11,18</t>
  </si>
  <si>
    <t>Смена труб канализации Ф до 100мм</t>
  </si>
  <si>
    <t>Проектирование узлов учета тепловой энергии</t>
  </si>
  <si>
    <t>шт.</t>
  </si>
  <si>
    <t>Выполнено ООО "Теплострой"</t>
  </si>
  <si>
    <t>Применительно ввод ХВС D 90</t>
  </si>
  <si>
    <t>Смена отдельных участков трубопроводов до D100 мм (ГВС)</t>
  </si>
  <si>
    <t>Установка узла учета тепловой эненргии</t>
  </si>
  <si>
    <t>Сметная документация на капитальный ремонт</t>
  </si>
  <si>
    <t>Выполнено Госуд.автономным учреждение Рост.Обл."Госуд.экспертиза проектов документов террит.планирования и проектной документации"</t>
  </si>
  <si>
    <t>Применительно заземление</t>
  </si>
  <si>
    <t>Электромонтажные работы</t>
  </si>
  <si>
    <t>Выполнено ООО "Стройцентр"</t>
  </si>
  <si>
    <t>За 12 месяцев</t>
  </si>
  <si>
    <t>Применительно ремонт ВРУ,щитов этажных,замена вводного кабеля,освещение тамбуров</t>
  </si>
  <si>
    <t>Выполнено ООО "ЭНЕРГОСТРОЙКОМПЛЕКС"</t>
  </si>
  <si>
    <t>Применительно сметная документация на смену окон</t>
  </si>
  <si>
    <t>Выполнено Госуд. автономное учреждение РО "Государственная экспертиза проектов документов территориального планирования и проектной документации"</t>
  </si>
  <si>
    <t>подъезд 2</t>
  </si>
  <si>
    <t>подъезд 3</t>
  </si>
  <si>
    <t>подъезд 1</t>
  </si>
  <si>
    <t>Протокол приоритетности, выполнено</t>
  </si>
  <si>
    <t>Установка общедомового прибора учета электрической энергии</t>
  </si>
  <si>
    <t>Выполнено МУП "Таганрогэнерго"</t>
  </si>
  <si>
    <t>кв.16, применительно замена труб ЦО ф20,32мм</t>
  </si>
  <si>
    <t>Смена отдельных участков трубопроводов D 32 (отопление)</t>
  </si>
  <si>
    <t>м.</t>
  </si>
  <si>
    <t>кв.75, применительно смена труб ЦО ф20мм</t>
  </si>
  <si>
    <t>Смена отдельных участков трубопроводов D 20 (отопление)</t>
  </si>
  <si>
    <t>Ремонт цоколя тол. 40мм350</t>
  </si>
  <si>
    <t>Очистка кровли, козырьков, желобов и свесов от мусора</t>
  </si>
  <si>
    <t>Установка скамейки</t>
  </si>
  <si>
    <t>Установка "маяков" наблюдения</t>
  </si>
  <si>
    <t>Применительно профилактические испытания электооборудования напряжением до 1000 В</t>
  </si>
  <si>
    <t>Провода груповых осветительных сетей на 100 м.п.</t>
  </si>
  <si>
    <t>Выполнено подрядной орг-ей ООО "Энергоцентр"</t>
  </si>
  <si>
    <t>Устройство бельевых стоек</t>
  </si>
  <si>
    <t>подвал</t>
  </si>
  <si>
    <t>Гидравлические испытания трубопровода Ф до 100мм</t>
  </si>
  <si>
    <t>подвал ЦО</t>
  </si>
  <si>
    <t>Ремонт задвижки D до 100 мм без снятия с места</t>
  </si>
  <si>
    <t>подъезды, применительно ремонт замков</t>
  </si>
  <si>
    <t>Cмена замков накладных</t>
  </si>
  <si>
    <t>подъезды</t>
  </si>
  <si>
    <t>Смена разбитых стекол</t>
  </si>
  <si>
    <t>Применительно технич.обслуживание</t>
  </si>
  <si>
    <t>Установка УУТЭ</t>
  </si>
  <si>
    <t>Выполнено ООО "УК "Зодчий"</t>
  </si>
  <si>
    <t>подъезд №3</t>
  </si>
  <si>
    <t>Навеска ящиков почтовых (на 6 отделений)</t>
  </si>
  <si>
    <t>кв.6-15,16,68,75,76, применительно ревизия задвижек</t>
  </si>
  <si>
    <t>кв.16 , применительно ревизия задвижек ЦО</t>
  </si>
  <si>
    <t>подъезды 1-3</t>
  </si>
  <si>
    <t>Ремонт перил деревянных</t>
  </si>
  <si>
    <t>кв.21, применительно промывка радиатора</t>
  </si>
  <si>
    <t>Прочистка врезок ЦО</t>
  </si>
  <si>
    <t>кв.60, применительно промывка радиаторов</t>
  </si>
  <si>
    <t>подъезды 1,2,3, применительно ремонт лестничных решеток</t>
  </si>
  <si>
    <t>Установка металлических ограждений с поручнями</t>
  </si>
  <si>
    <t>подъезды 1-4, применительно ремонт фасада и крылец</t>
  </si>
  <si>
    <t>Ремонт штукатурки гладких фасадов с огрунтовкой,шпатлевкой и окраской перхлорвиниловыми красками за</t>
  </si>
  <si>
    <t>подъезды 1-4, козырьки, применительно очистка от мусора</t>
  </si>
  <si>
    <t>Очистка помещения от мусора</t>
  </si>
  <si>
    <t>тн</t>
  </si>
  <si>
    <t>кв.16, применительно ремонт кирпичной кладки</t>
  </si>
  <si>
    <t>Ремонт  кирпичной кладки</t>
  </si>
  <si>
    <t>подъезд 1, 1-3 этажи, применительно смена ламп</t>
  </si>
  <si>
    <t>подъезд 2, этаж 1, применительно смена патрона и лампы</t>
  </si>
  <si>
    <t>Злектропатроны настенные керамические</t>
  </si>
  <si>
    <t>подъезд 1 и кв.11, ревизия ЩО</t>
  </si>
  <si>
    <t>Ремонт групповых щитков на лестничных клетках без ремонта автоматов</t>
  </si>
  <si>
    <t>подвал, применительно запитка системы ЦО с промывкой</t>
  </si>
  <si>
    <t>Слив и наполнение водой системы отопления без осмотра системы</t>
  </si>
  <si>
    <t>подъезд 2, смена ламп</t>
  </si>
  <si>
    <t>подвал, применительно смена муфт</t>
  </si>
  <si>
    <t>Смена сгонов у трубопроводов D до 20 мм</t>
  </si>
  <si>
    <t>подъезд 1, ремонт патрона, выключателя, смена ламп</t>
  </si>
  <si>
    <t>Ликвидация воздушных пробок</t>
  </si>
  <si>
    <t>кв.71</t>
  </si>
  <si>
    <t>подъезд 4</t>
  </si>
  <si>
    <t>кв.19</t>
  </si>
  <si>
    <t>подъезд 1, смена ламп</t>
  </si>
  <si>
    <t>подъезд, ремонт дверного блока</t>
  </si>
  <si>
    <t>Ремонт дверного блока</t>
  </si>
  <si>
    <t>кв.42,ХВС</t>
  </si>
  <si>
    <t xml:space="preserve">Ремонт подъезда 5 этажного 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</si>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</sst>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3"/>
  <sheetViews>
    <sheetView tabSelected="1" workbookViewId="0">
      <selection activeCell="B39" sqref="B3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8/2 по ул. МЕНДЕЛЕЕВА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124</v>
      </c>
      <c r="F10" s="9" t="s">
        <v>28</v>
      </c>
      <c r="G10" s="8" t="s">
        <v>29</v>
      </c>
      <c r="H10" s="8">
        <v>6</v>
      </c>
      <c r="I10" s="10">
        <v>3466.15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31</v>
      </c>
      <c r="F11" s="9" t="s">
        <v>32</v>
      </c>
      <c r="G11" s="8" t="s">
        <v>33</v>
      </c>
      <c r="H11" s="8">
        <v>0</v>
      </c>
      <c r="I11" s="10">
        <v>5438.04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12</v>
      </c>
      <c r="E12" s="9" t="s">
        <v>31</v>
      </c>
      <c r="F12" s="9" t="s">
        <v>35</v>
      </c>
      <c r="G12" s="8" t="s">
        <v>33</v>
      </c>
      <c r="H12" s="8">
        <v>0</v>
      </c>
      <c r="I12" s="10">
        <v>4758.29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22.5" x14ac:dyDescent="0.2">
      <c r="B13" s="23">
        <f>B12+1</f>
        <v>4</v>
      </c>
      <c r="C13" s="8">
        <v>2011</v>
      </c>
      <c r="D13" s="8">
        <v>3</v>
      </c>
      <c r="E13" s="9" t="s">
        <v>36</v>
      </c>
      <c r="F13" s="9" t="s">
        <v>28</v>
      </c>
      <c r="G13" s="8" t="s">
        <v>29</v>
      </c>
      <c r="H13" s="8">
        <v>6</v>
      </c>
      <c r="I13" s="10">
        <v>2386.7399999999998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4</v>
      </c>
      <c r="E14" s="9" t="s">
        <v>38</v>
      </c>
      <c r="F14" s="9" t="s">
        <v>28</v>
      </c>
      <c r="G14" s="8" t="s">
        <v>29</v>
      </c>
      <c r="H14" s="8">
        <v>7</v>
      </c>
      <c r="I14" s="10">
        <v>2808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22.5" x14ac:dyDescent="0.2">
      <c r="B15" s="23">
        <f>B14+1</f>
        <v>6</v>
      </c>
      <c r="C15" s="8">
        <v>2011</v>
      </c>
      <c r="D15" s="8">
        <v>7</v>
      </c>
      <c r="E15" s="9" t="s">
        <v>40</v>
      </c>
      <c r="F15" s="9" t="s">
        <v>41</v>
      </c>
      <c r="G15" s="8" t="s">
        <v>29</v>
      </c>
      <c r="H15" s="8">
        <v>15</v>
      </c>
      <c r="I15" s="10">
        <v>5989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1:26" ht="22.5" x14ac:dyDescent="0.2">
      <c r="B16" s="23">
        <f>B15+1</f>
        <v>7</v>
      </c>
      <c r="C16" s="8">
        <v>2011</v>
      </c>
      <c r="D16" s="8">
        <v>7</v>
      </c>
      <c r="E16" s="9"/>
      <c r="F16" s="9" t="s">
        <v>42</v>
      </c>
      <c r="G16" s="8" t="s">
        <v>43</v>
      </c>
      <c r="H16" s="8">
        <v>1</v>
      </c>
      <c r="I16" s="10">
        <v>17515.38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2:17" ht="22.5" x14ac:dyDescent="0.2">
      <c r="B17" s="23">
        <f>B16+1</f>
        <v>8</v>
      </c>
      <c r="C17" s="8">
        <v>2011</v>
      </c>
      <c r="D17" s="8">
        <v>9</v>
      </c>
      <c r="E17" s="9" t="s">
        <v>45</v>
      </c>
      <c r="F17" s="9" t="s">
        <v>46</v>
      </c>
      <c r="G17" s="8" t="s">
        <v>29</v>
      </c>
      <c r="H17" s="8">
        <v>20</v>
      </c>
      <c r="I17" s="10">
        <v>27386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34</v>
      </c>
    </row>
    <row r="18" spans="2:17" ht="45" x14ac:dyDescent="0.2">
      <c r="B18" s="23">
        <f>B17+1</f>
        <v>9</v>
      </c>
      <c r="C18" s="8">
        <v>2011</v>
      </c>
      <c r="D18" s="8">
        <v>10</v>
      </c>
      <c r="E18" s="9" t="s">
        <v>47</v>
      </c>
      <c r="F18" s="9" t="s">
        <v>48</v>
      </c>
      <c r="G18" s="8" t="s">
        <v>43</v>
      </c>
      <c r="H18" s="8">
        <v>1</v>
      </c>
      <c r="I18" s="10">
        <v>17145.78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49</v>
      </c>
    </row>
    <row r="19" spans="2:17" ht="22.5" x14ac:dyDescent="0.2">
      <c r="B19" s="23">
        <f>B18+1</f>
        <v>10</v>
      </c>
      <c r="C19" s="8">
        <v>2011</v>
      </c>
      <c r="D19" s="8">
        <v>11</v>
      </c>
      <c r="E19" s="9" t="s">
        <v>50</v>
      </c>
      <c r="F19" s="9" t="s">
        <v>51</v>
      </c>
      <c r="G19" s="8" t="s">
        <v>43</v>
      </c>
      <c r="H19" s="8">
        <v>30</v>
      </c>
      <c r="I19" s="10">
        <v>6972.09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52</v>
      </c>
    </row>
    <row r="20" spans="2:17" ht="22.5" x14ac:dyDescent="0.2">
      <c r="B20" s="23">
        <f>B19+1</f>
        <v>11</v>
      </c>
      <c r="C20" s="8">
        <v>2011</v>
      </c>
      <c r="D20" s="8">
        <v>12</v>
      </c>
      <c r="E20" s="9" t="s">
        <v>53</v>
      </c>
      <c r="F20" s="9" t="s">
        <v>32</v>
      </c>
      <c r="G20" s="8" t="s">
        <v>33</v>
      </c>
      <c r="H20" s="8">
        <v>0</v>
      </c>
      <c r="I20" s="10">
        <v>6673.97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34</v>
      </c>
    </row>
    <row r="21" spans="2:17" ht="33.75" x14ac:dyDescent="0.2">
      <c r="B21" s="23">
        <f>B20+1</f>
        <v>12</v>
      </c>
      <c r="C21" s="8">
        <v>2011</v>
      </c>
      <c r="D21" s="8">
        <v>12</v>
      </c>
      <c r="E21" s="9" t="s">
        <v>53</v>
      </c>
      <c r="F21" s="9" t="s">
        <v>35</v>
      </c>
      <c r="G21" s="8" t="s">
        <v>33</v>
      </c>
      <c r="H21" s="8">
        <v>0</v>
      </c>
      <c r="I21" s="10">
        <v>6303.19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34</v>
      </c>
    </row>
    <row r="22" spans="2:17" ht="67.5" x14ac:dyDescent="0.2">
      <c r="B22" s="23">
        <f>B21+1</f>
        <v>13</v>
      </c>
      <c r="C22" s="8">
        <v>2012</v>
      </c>
      <c r="D22" s="8">
        <v>1</v>
      </c>
      <c r="E22" s="9" t="s">
        <v>54</v>
      </c>
      <c r="F22" s="9" t="s">
        <v>51</v>
      </c>
      <c r="G22" s="8" t="s">
        <v>43</v>
      </c>
      <c r="H22" s="8">
        <v>85</v>
      </c>
      <c r="I22" s="10">
        <v>76088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55</v>
      </c>
    </row>
    <row r="23" spans="2:17" ht="45" x14ac:dyDescent="0.2">
      <c r="B23" s="23">
        <f>B22+1</f>
        <v>14</v>
      </c>
      <c r="C23" s="8">
        <v>2012</v>
      </c>
      <c r="D23" s="8">
        <v>1</v>
      </c>
      <c r="E23" s="9" t="s">
        <v>56</v>
      </c>
      <c r="F23" s="9" t="s">
        <v>48</v>
      </c>
      <c r="G23" s="8" t="s">
        <v>43</v>
      </c>
      <c r="H23" s="8">
        <v>1</v>
      </c>
      <c r="I23" s="10">
        <v>2544.66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57</v>
      </c>
    </row>
    <row r="24" spans="2:17" x14ac:dyDescent="0.2">
      <c r="B24" s="23">
        <f>B23+1</f>
        <v>15</v>
      </c>
      <c r="C24" s="8">
        <v>2012</v>
      </c>
      <c r="D24" s="8">
        <v>2</v>
      </c>
      <c r="E24" s="9" t="s">
        <v>58</v>
      </c>
      <c r="F24" s="9" t="s">
        <v>125</v>
      </c>
      <c r="G24" s="8" t="s">
        <v>43</v>
      </c>
      <c r="H24" s="8">
        <v>1</v>
      </c>
      <c r="I24" s="10">
        <v>67394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34</v>
      </c>
    </row>
    <row r="25" spans="2:17" x14ac:dyDescent="0.2">
      <c r="B25" s="23">
        <f>B24+1</f>
        <v>16</v>
      </c>
      <c r="C25" s="8">
        <v>2012</v>
      </c>
      <c r="D25" s="8">
        <v>2</v>
      </c>
      <c r="E25" s="9" t="s">
        <v>59</v>
      </c>
      <c r="F25" s="9" t="s">
        <v>125</v>
      </c>
      <c r="G25" s="8" t="s">
        <v>43</v>
      </c>
      <c r="H25" s="8">
        <v>1</v>
      </c>
      <c r="I25" s="10">
        <v>64562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34</v>
      </c>
    </row>
    <row r="26" spans="2:17" x14ac:dyDescent="0.2">
      <c r="B26" s="23">
        <f>B25+1</f>
        <v>17</v>
      </c>
      <c r="C26" s="8">
        <v>2012</v>
      </c>
      <c r="D26" s="8">
        <v>2</v>
      </c>
      <c r="E26" s="9" t="s">
        <v>60</v>
      </c>
      <c r="F26" s="9" t="s">
        <v>125</v>
      </c>
      <c r="G26" s="8" t="s">
        <v>43</v>
      </c>
      <c r="H26" s="8">
        <v>1</v>
      </c>
      <c r="I26" s="10">
        <v>65978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61</v>
      </c>
    </row>
    <row r="27" spans="2:17" ht="22.5" x14ac:dyDescent="0.2">
      <c r="B27" s="23">
        <f>B26+1</f>
        <v>18</v>
      </c>
      <c r="C27" s="8">
        <v>2012</v>
      </c>
      <c r="D27" s="8">
        <v>6</v>
      </c>
      <c r="E27" s="9"/>
      <c r="F27" s="9" t="s">
        <v>62</v>
      </c>
      <c r="G27" s="8" t="s">
        <v>43</v>
      </c>
      <c r="H27" s="8">
        <v>1</v>
      </c>
      <c r="I27" s="10">
        <v>7293.03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63</v>
      </c>
    </row>
    <row r="28" spans="2:17" ht="33.75" x14ac:dyDescent="0.2">
      <c r="B28" s="23">
        <f>B27+1</f>
        <v>19</v>
      </c>
      <c r="C28" s="8">
        <v>2012</v>
      </c>
      <c r="D28" s="8">
        <v>7</v>
      </c>
      <c r="E28" s="9" t="s">
        <v>64</v>
      </c>
      <c r="F28" s="9" t="s">
        <v>65</v>
      </c>
      <c r="G28" s="8" t="s">
        <v>66</v>
      </c>
      <c r="H28" s="8">
        <v>6</v>
      </c>
      <c r="I28" s="10">
        <v>7014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34</v>
      </c>
    </row>
    <row r="29" spans="2:17" ht="22.5" x14ac:dyDescent="0.2">
      <c r="B29" s="23">
        <f>B28+1</f>
        <v>20</v>
      </c>
      <c r="C29" s="8">
        <v>2012</v>
      </c>
      <c r="D29" s="8">
        <v>7</v>
      </c>
      <c r="E29" s="9" t="s">
        <v>67</v>
      </c>
      <c r="F29" s="9" t="s">
        <v>68</v>
      </c>
      <c r="G29" s="8" t="s">
        <v>66</v>
      </c>
      <c r="H29" s="8">
        <v>6</v>
      </c>
      <c r="I29" s="10">
        <v>4427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34</v>
      </c>
    </row>
    <row r="30" spans="2:17" x14ac:dyDescent="0.2">
      <c r="B30" s="23">
        <f>B29+1</f>
        <v>21</v>
      </c>
      <c r="C30" s="8">
        <v>2012</v>
      </c>
      <c r="D30" s="8">
        <v>7</v>
      </c>
      <c r="E30" s="9"/>
      <c r="F30" s="9" t="s">
        <v>69</v>
      </c>
      <c r="G30" s="8" t="s">
        <v>33</v>
      </c>
      <c r="H30" s="8">
        <v>127.5</v>
      </c>
      <c r="I30" s="10">
        <v>64261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61</v>
      </c>
    </row>
    <row r="31" spans="2:17" ht="22.5" x14ac:dyDescent="0.2">
      <c r="B31" s="23">
        <f>B30+1</f>
        <v>22</v>
      </c>
      <c r="C31" s="8">
        <v>2012</v>
      </c>
      <c r="D31" s="8">
        <v>12</v>
      </c>
      <c r="E31" s="9" t="s">
        <v>53</v>
      </c>
      <c r="F31" s="9" t="s">
        <v>32</v>
      </c>
      <c r="G31" s="8" t="s">
        <v>33</v>
      </c>
      <c r="H31" s="8">
        <v>0</v>
      </c>
      <c r="I31" s="10">
        <v>6673.97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34</v>
      </c>
    </row>
    <row r="32" spans="2:17" ht="33.75" x14ac:dyDescent="0.2">
      <c r="B32" s="23">
        <f>B31+1</f>
        <v>23</v>
      </c>
      <c r="C32" s="8">
        <v>2012</v>
      </c>
      <c r="D32" s="8">
        <v>12</v>
      </c>
      <c r="E32" s="9" t="s">
        <v>53</v>
      </c>
      <c r="F32" s="9" t="s">
        <v>35</v>
      </c>
      <c r="G32" s="8" t="s">
        <v>33</v>
      </c>
      <c r="H32" s="8">
        <v>0</v>
      </c>
      <c r="I32" s="10">
        <v>6303.19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34</v>
      </c>
    </row>
    <row r="33" spans="1:17" ht="12" x14ac:dyDescent="0.2">
      <c r="A33" s="17"/>
      <c r="B33" s="3"/>
      <c r="C33" s="3"/>
      <c r="D33" s="11"/>
      <c r="E33" s="11"/>
      <c r="F33" s="11"/>
      <c r="G33" s="11"/>
      <c r="H33" s="11"/>
      <c r="I33" s="12">
        <f>SUM($I$10:$I$32)</f>
        <v>479381.48000000004</v>
      </c>
      <c r="J33" s="13" t="e">
        <f>SUM($J$10:$J$32)</f>
        <v>#NAME?</v>
      </c>
      <c r="K33" s="13" t="e">
        <f>SUM($K$10:$K$32)</f>
        <v>#NAME?</v>
      </c>
      <c r="L33" s="13" t="e">
        <f>SUM($L$10:$L$32)</f>
        <v>#NAME?</v>
      </c>
      <c r="M33" s="13" t="e">
        <f>SUM($M$10:$M$32)</f>
        <v>#NAME?</v>
      </c>
      <c r="N33" s="13" t="e">
        <f>SUM($N$10:$N$32)</f>
        <v>#NAME?</v>
      </c>
      <c r="O33" s="13"/>
      <c r="P33" s="13"/>
      <c r="Q33" s="13"/>
    </row>
    <row r="36" spans="1:17" x14ac:dyDescent="0.2">
      <c r="B36" s="1" t="str">
        <f>XLRPARAMS_comment</f>
        <v/>
      </c>
    </row>
    <row r="38" spans="1:17" ht="12.75" x14ac:dyDescent="0.2">
      <c r="B38" s="18"/>
      <c r="C38" s="18"/>
    </row>
    <row r="39" spans="1:17" ht="12.75" x14ac:dyDescent="0.2">
      <c r="B39" s="18" t="s">
        <v>126</v>
      </c>
      <c r="C39" s="18"/>
    </row>
    <row r="40" spans="1:17" ht="12.75" x14ac:dyDescent="0.2">
      <c r="B40" s="4"/>
      <c r="C40" s="4"/>
    </row>
    <row r="41" spans="1:17" x14ac:dyDescent="0.2">
      <c r="B41" s="1" t="s">
        <v>21</v>
      </c>
    </row>
    <row r="43" spans="1:17" x14ac:dyDescent="0.2">
      <c r="C4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4" priority="6" stopIfTrue="1" operator="notEqual">
      <formula>0</formula>
    </cfRule>
  </conditionalFormatting>
  <conditionalFormatting sqref="D4:E6 B10:Q32">
    <cfRule type="expression" dxfId="3" priority="5" stopIfTrue="1">
      <formula>#REF!='TRUE'</formula>
    </cfRule>
  </conditionalFormatting>
  <conditionalFormatting sqref="B33:C33">
    <cfRule type="expression" dxfId="2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6"/>
  <sheetViews>
    <sheetView topLeftCell="A31" workbookViewId="0">
      <selection activeCell="U16" sqref="U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2:26" ht="6.75" customHeight="1" x14ac:dyDescent="0.2"/>
    <row r="2" spans="2:26" ht="18.75" x14ac:dyDescent="0.3">
      <c r="B2" s="2" t="s">
        <v>12</v>
      </c>
      <c r="C2" s="2"/>
      <c r="S2" s="26">
        <f>XLRPARAMS_exportPath</f>
        <v>0</v>
      </c>
    </row>
    <row r="3" spans="2:26" ht="18.75" x14ac:dyDescent="0.3">
      <c r="B3" s="2" t="s">
        <v>20</v>
      </c>
      <c r="C3" s="2"/>
      <c r="S3" s="26">
        <f>XLRPARAMS_exportPath2</f>
        <v>0</v>
      </c>
    </row>
    <row r="4" spans="2:26" ht="18.75" x14ac:dyDescent="0.3">
      <c r="B4" s="2" t="str">
        <f>XLRPARAMS_title</f>
        <v>на доме № 8/2 по ул. МЕНДЕЛЕЕВА</v>
      </c>
      <c r="C4" s="2"/>
      <c r="D4" s="3"/>
      <c r="E4" s="3"/>
      <c r="F4" s="4"/>
    </row>
    <row r="5" spans="2:26" ht="18.75" x14ac:dyDescent="0.3">
      <c r="B5" s="2" t="str">
        <f>XLRPARAMS_period2</f>
        <v>за период c 01.02.2010 по 31.12.2012</v>
      </c>
      <c r="C5" s="2"/>
      <c r="D5" s="3"/>
      <c r="E5" s="3"/>
      <c r="F5" s="4"/>
    </row>
    <row r="6" spans="2:26" ht="18.75" x14ac:dyDescent="0.3">
      <c r="B6" s="2" t="str">
        <f>XLRPARAMS_company</f>
        <v>Управляющая компания ООО "УК "Западное" с 01.02.2010</v>
      </c>
      <c r="C6" s="2"/>
      <c r="D6" s="3"/>
      <c r="E6" s="3"/>
      <c r="F6" s="4"/>
    </row>
    <row r="7" spans="2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2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2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2:26" ht="22.5" x14ac:dyDescent="0.2">
      <c r="B10" s="23">
        <f>B9+1</f>
        <v>1</v>
      </c>
      <c r="C10" s="8">
        <v>2010</v>
      </c>
      <c r="D10" s="8">
        <v>11</v>
      </c>
      <c r="E10" s="9"/>
      <c r="F10" s="9" t="s">
        <v>70</v>
      </c>
      <c r="G10" s="8" t="s">
        <v>33</v>
      </c>
      <c r="H10" s="8">
        <v>16</v>
      </c>
      <c r="I10" s="10">
        <v>51.71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34</v>
      </c>
    </row>
    <row r="11" spans="2:26" x14ac:dyDescent="0.2">
      <c r="B11" s="23">
        <f t="shared" ref="B11:B45" si="0">B10+1</f>
        <v>2</v>
      </c>
      <c r="C11" s="8">
        <v>2011</v>
      </c>
      <c r="D11" s="8">
        <v>4</v>
      </c>
      <c r="E11" s="9"/>
      <c r="F11" s="9" t="s">
        <v>71</v>
      </c>
      <c r="G11" s="8" t="s">
        <v>43</v>
      </c>
      <c r="H11" s="8">
        <v>7</v>
      </c>
      <c r="I11" s="10">
        <v>64750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</row>
    <row r="12" spans="2:26" x14ac:dyDescent="0.2">
      <c r="B12" s="23">
        <f t="shared" si="0"/>
        <v>3</v>
      </c>
      <c r="C12" s="8">
        <v>2011</v>
      </c>
      <c r="D12" s="8">
        <v>6</v>
      </c>
      <c r="E12" s="9"/>
      <c r="F12" s="9" t="s">
        <v>72</v>
      </c>
      <c r="G12" s="8" t="s">
        <v>43</v>
      </c>
      <c r="H12" s="8">
        <v>2</v>
      </c>
      <c r="I12" s="10">
        <v>25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2:26" ht="56.25" x14ac:dyDescent="0.2">
      <c r="B13" s="23">
        <f t="shared" si="0"/>
        <v>4</v>
      </c>
      <c r="C13" s="8">
        <v>2011</v>
      </c>
      <c r="D13" s="8">
        <v>8</v>
      </c>
      <c r="E13" s="9" t="s">
        <v>73</v>
      </c>
      <c r="F13" s="9" t="s">
        <v>74</v>
      </c>
      <c r="G13" s="8" t="s">
        <v>43</v>
      </c>
      <c r="H13" s="8">
        <v>6</v>
      </c>
      <c r="I13" s="10">
        <v>1793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75</v>
      </c>
    </row>
    <row r="14" spans="2:26" x14ac:dyDescent="0.2">
      <c r="B14" s="23">
        <f t="shared" si="0"/>
        <v>5</v>
      </c>
      <c r="C14" s="8">
        <v>2011</v>
      </c>
      <c r="D14" s="8">
        <v>9</v>
      </c>
      <c r="E14" s="9"/>
      <c r="F14" s="9" t="s">
        <v>76</v>
      </c>
      <c r="G14" s="8" t="s">
        <v>43</v>
      </c>
      <c r="H14" s="8">
        <v>6</v>
      </c>
      <c r="I14" s="10">
        <v>7293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34</v>
      </c>
    </row>
    <row r="15" spans="2:26" ht="22.5" x14ac:dyDescent="0.2">
      <c r="B15" s="23">
        <f t="shared" si="0"/>
        <v>6</v>
      </c>
      <c r="C15" s="8">
        <v>2011</v>
      </c>
      <c r="D15" s="8">
        <v>11</v>
      </c>
      <c r="E15" s="9" t="s">
        <v>77</v>
      </c>
      <c r="F15" s="9" t="s">
        <v>78</v>
      </c>
      <c r="G15" s="8" t="s">
        <v>29</v>
      </c>
      <c r="H15" s="8">
        <v>2266</v>
      </c>
      <c r="I15" s="10">
        <v>52406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2:26" ht="22.5" x14ac:dyDescent="0.2">
      <c r="B16" s="23">
        <f t="shared" si="0"/>
        <v>7</v>
      </c>
      <c r="C16" s="8">
        <v>2012</v>
      </c>
      <c r="D16" s="8">
        <v>1</v>
      </c>
      <c r="E16" s="9" t="s">
        <v>79</v>
      </c>
      <c r="F16" s="9" t="s">
        <v>80</v>
      </c>
      <c r="G16" s="8" t="s">
        <v>43</v>
      </c>
      <c r="H16" s="8">
        <v>4</v>
      </c>
      <c r="I16" s="10">
        <v>6380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2:17" ht="33.75" x14ac:dyDescent="0.2">
      <c r="B17" s="23">
        <f t="shared" si="0"/>
        <v>8</v>
      </c>
      <c r="C17" s="8">
        <v>2012</v>
      </c>
      <c r="D17" s="8">
        <v>2</v>
      </c>
      <c r="E17" s="9" t="s">
        <v>81</v>
      </c>
      <c r="F17" s="9" t="s">
        <v>82</v>
      </c>
      <c r="G17" s="8" t="s">
        <v>43</v>
      </c>
      <c r="H17" s="8">
        <v>4</v>
      </c>
      <c r="I17" s="10">
        <v>411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34</v>
      </c>
    </row>
    <row r="18" spans="2:17" x14ac:dyDescent="0.2">
      <c r="B18" s="23">
        <f t="shared" si="0"/>
        <v>9</v>
      </c>
      <c r="C18" s="8">
        <v>2012</v>
      </c>
      <c r="D18" s="8">
        <v>2</v>
      </c>
      <c r="E18" s="9" t="s">
        <v>83</v>
      </c>
      <c r="F18" s="9" t="s">
        <v>84</v>
      </c>
      <c r="G18" s="8" t="s">
        <v>33</v>
      </c>
      <c r="H18" s="8">
        <v>0.9</v>
      </c>
      <c r="I18" s="10">
        <v>429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34</v>
      </c>
    </row>
    <row r="19" spans="2:17" ht="22.5" x14ac:dyDescent="0.2">
      <c r="B19" s="23">
        <f t="shared" si="0"/>
        <v>10</v>
      </c>
      <c r="C19" s="8">
        <v>2012</v>
      </c>
      <c r="D19" s="8">
        <v>2</v>
      </c>
      <c r="E19" s="9" t="s">
        <v>85</v>
      </c>
      <c r="F19" s="9" t="s">
        <v>86</v>
      </c>
      <c r="G19" s="8" t="s">
        <v>43</v>
      </c>
      <c r="H19" s="8">
        <v>1</v>
      </c>
      <c r="I19" s="10">
        <v>1343.31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87</v>
      </c>
    </row>
    <row r="20" spans="2:17" ht="22.5" x14ac:dyDescent="0.2">
      <c r="B20" s="23">
        <f t="shared" si="0"/>
        <v>11</v>
      </c>
      <c r="C20" s="8">
        <v>2012</v>
      </c>
      <c r="D20" s="8">
        <v>3</v>
      </c>
      <c r="E20" s="9" t="s">
        <v>85</v>
      </c>
      <c r="F20" s="9" t="s">
        <v>86</v>
      </c>
      <c r="G20" s="8" t="s">
        <v>43</v>
      </c>
      <c r="H20" s="8">
        <v>1</v>
      </c>
      <c r="I20" s="10">
        <v>1343.31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87</v>
      </c>
    </row>
    <row r="21" spans="2:17" ht="22.5" x14ac:dyDescent="0.2">
      <c r="B21" s="23">
        <f t="shared" si="0"/>
        <v>12</v>
      </c>
      <c r="C21" s="8">
        <v>2012</v>
      </c>
      <c r="D21" s="8">
        <v>3</v>
      </c>
      <c r="E21" s="9" t="s">
        <v>88</v>
      </c>
      <c r="F21" s="9" t="s">
        <v>89</v>
      </c>
      <c r="G21" s="8" t="s">
        <v>43</v>
      </c>
      <c r="H21" s="8">
        <v>20</v>
      </c>
      <c r="I21" s="10">
        <v>4538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34</v>
      </c>
    </row>
    <row r="22" spans="2:17" ht="33.75" x14ac:dyDescent="0.2">
      <c r="B22" s="23">
        <f t="shared" si="0"/>
        <v>13</v>
      </c>
      <c r="C22" s="8">
        <v>2012</v>
      </c>
      <c r="D22" s="8">
        <v>3</v>
      </c>
      <c r="E22" s="9" t="s">
        <v>90</v>
      </c>
      <c r="F22" s="9" t="s">
        <v>80</v>
      </c>
      <c r="G22" s="8" t="s">
        <v>43</v>
      </c>
      <c r="H22" s="8">
        <v>6</v>
      </c>
      <c r="I22" s="10">
        <v>4357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34</v>
      </c>
    </row>
    <row r="23" spans="2:17" ht="22.5" x14ac:dyDescent="0.2">
      <c r="B23" s="23">
        <f t="shared" si="0"/>
        <v>14</v>
      </c>
      <c r="C23" s="8">
        <v>2012</v>
      </c>
      <c r="D23" s="8">
        <v>3</v>
      </c>
      <c r="E23" s="9" t="s">
        <v>91</v>
      </c>
      <c r="F23" s="9" t="s">
        <v>80</v>
      </c>
      <c r="G23" s="8" t="s">
        <v>43</v>
      </c>
      <c r="H23" s="8">
        <v>2</v>
      </c>
      <c r="I23" s="10">
        <v>3802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34</v>
      </c>
    </row>
    <row r="24" spans="2:17" x14ac:dyDescent="0.2">
      <c r="B24" s="23">
        <f t="shared" si="0"/>
        <v>15</v>
      </c>
      <c r="C24" s="8">
        <v>2012</v>
      </c>
      <c r="D24" s="8">
        <v>4</v>
      </c>
      <c r="E24" s="9" t="s">
        <v>92</v>
      </c>
      <c r="F24" s="9" t="s">
        <v>93</v>
      </c>
      <c r="G24" s="8" t="s">
        <v>43</v>
      </c>
      <c r="H24" s="8">
        <v>6</v>
      </c>
      <c r="I24" s="10">
        <v>2890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34</v>
      </c>
    </row>
    <row r="25" spans="2:17" ht="22.5" x14ac:dyDescent="0.2">
      <c r="B25" s="23">
        <f t="shared" si="0"/>
        <v>16</v>
      </c>
      <c r="C25" s="8">
        <v>2012</v>
      </c>
      <c r="D25" s="8">
        <v>4</v>
      </c>
      <c r="E25" s="9" t="s">
        <v>85</v>
      </c>
      <c r="F25" s="9" t="s">
        <v>86</v>
      </c>
      <c r="G25" s="8" t="s">
        <v>43</v>
      </c>
      <c r="H25" s="8">
        <v>1</v>
      </c>
      <c r="I25" s="10">
        <v>1343.31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87</v>
      </c>
    </row>
    <row r="26" spans="2:17" ht="22.5" x14ac:dyDescent="0.2">
      <c r="B26" s="23">
        <f t="shared" si="0"/>
        <v>17</v>
      </c>
      <c r="C26" s="8">
        <v>2012</v>
      </c>
      <c r="D26" s="8">
        <v>7</v>
      </c>
      <c r="E26" s="9" t="s">
        <v>94</v>
      </c>
      <c r="F26" s="9" t="s">
        <v>95</v>
      </c>
      <c r="G26" s="8" t="s">
        <v>43</v>
      </c>
      <c r="H26" s="8">
        <v>1</v>
      </c>
      <c r="I26" s="10">
        <v>896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34</v>
      </c>
    </row>
    <row r="27" spans="2:17" ht="22.5" x14ac:dyDescent="0.2">
      <c r="B27" s="23">
        <f t="shared" si="0"/>
        <v>18</v>
      </c>
      <c r="C27" s="8">
        <v>2012</v>
      </c>
      <c r="D27" s="8">
        <v>7</v>
      </c>
      <c r="E27" s="9" t="s">
        <v>96</v>
      </c>
      <c r="F27" s="9" t="s">
        <v>95</v>
      </c>
      <c r="G27" s="8" t="s">
        <v>43</v>
      </c>
      <c r="H27" s="8">
        <v>2</v>
      </c>
      <c r="I27" s="10">
        <v>1861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34</v>
      </c>
    </row>
    <row r="28" spans="2:17" ht="33.75" x14ac:dyDescent="0.2">
      <c r="B28" s="23">
        <f t="shared" si="0"/>
        <v>19</v>
      </c>
      <c r="C28" s="8">
        <v>2012</v>
      </c>
      <c r="D28" s="8">
        <v>7</v>
      </c>
      <c r="E28" s="9" t="s">
        <v>97</v>
      </c>
      <c r="F28" s="9" t="s">
        <v>98</v>
      </c>
      <c r="G28" s="8" t="s">
        <v>29</v>
      </c>
      <c r="H28" s="8">
        <v>61</v>
      </c>
      <c r="I28" s="10">
        <v>1869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34</v>
      </c>
    </row>
    <row r="29" spans="2:17" ht="33.75" x14ac:dyDescent="0.2">
      <c r="B29" s="23">
        <f t="shared" si="0"/>
        <v>20</v>
      </c>
      <c r="C29" s="8">
        <v>2012</v>
      </c>
      <c r="D29" s="8">
        <v>7</v>
      </c>
      <c r="E29" s="9" t="s">
        <v>104</v>
      </c>
      <c r="F29" s="9" t="s">
        <v>105</v>
      </c>
      <c r="G29" s="8" t="s">
        <v>33</v>
      </c>
      <c r="H29" s="8">
        <v>0.5</v>
      </c>
      <c r="I29" s="10">
        <v>380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34</v>
      </c>
    </row>
    <row r="30" spans="2:17" ht="22.5" x14ac:dyDescent="0.2">
      <c r="B30" s="23">
        <f t="shared" si="0"/>
        <v>21</v>
      </c>
      <c r="C30" s="8">
        <v>2012</v>
      </c>
      <c r="D30" s="8">
        <v>7</v>
      </c>
      <c r="E30" s="9" t="s">
        <v>77</v>
      </c>
      <c r="F30" s="9" t="s">
        <v>78</v>
      </c>
      <c r="G30" s="8" t="s">
        <v>29</v>
      </c>
      <c r="H30" s="8">
        <v>1145</v>
      </c>
      <c r="I30" s="10">
        <v>40151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34</v>
      </c>
    </row>
    <row r="31" spans="2:17" ht="45" x14ac:dyDescent="0.2">
      <c r="B31" s="23">
        <f t="shared" si="0"/>
        <v>22</v>
      </c>
      <c r="C31" s="8">
        <v>2012</v>
      </c>
      <c r="D31" s="8">
        <v>7</v>
      </c>
      <c r="E31" s="9" t="s">
        <v>99</v>
      </c>
      <c r="F31" s="9" t="s">
        <v>100</v>
      </c>
      <c r="G31" s="8" t="s">
        <v>33</v>
      </c>
      <c r="H31" s="8">
        <v>16.100000000000001</v>
      </c>
      <c r="I31" s="10">
        <v>3408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34</v>
      </c>
    </row>
    <row r="32" spans="2:17" ht="33.75" x14ac:dyDescent="0.2">
      <c r="B32" s="23">
        <f t="shared" si="0"/>
        <v>23</v>
      </c>
      <c r="C32" s="8">
        <v>2012</v>
      </c>
      <c r="D32" s="8">
        <v>7</v>
      </c>
      <c r="E32" s="9" t="s">
        <v>101</v>
      </c>
      <c r="F32" s="9" t="s">
        <v>102</v>
      </c>
      <c r="G32" s="8" t="s">
        <v>103</v>
      </c>
      <c r="H32" s="8">
        <v>0.5</v>
      </c>
      <c r="I32" s="10">
        <v>257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34</v>
      </c>
    </row>
    <row r="33" spans="1:17" ht="33.75" x14ac:dyDescent="0.2">
      <c r="B33" s="23">
        <f t="shared" si="0"/>
        <v>24</v>
      </c>
      <c r="C33" s="8">
        <v>2012</v>
      </c>
      <c r="D33" s="8">
        <v>9</v>
      </c>
      <c r="E33" s="9" t="s">
        <v>107</v>
      </c>
      <c r="F33" s="9" t="s">
        <v>108</v>
      </c>
      <c r="G33" s="8" t="s">
        <v>43</v>
      </c>
      <c r="H33" s="8">
        <v>1</v>
      </c>
      <c r="I33" s="10">
        <v>90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34</v>
      </c>
    </row>
    <row r="34" spans="1:17" ht="33.75" x14ac:dyDescent="0.2">
      <c r="B34" s="23">
        <f t="shared" si="0"/>
        <v>25</v>
      </c>
      <c r="C34" s="8">
        <v>2012</v>
      </c>
      <c r="D34" s="8">
        <v>9</v>
      </c>
      <c r="E34" s="9" t="s">
        <v>106</v>
      </c>
      <c r="F34" s="9" t="s">
        <v>51</v>
      </c>
      <c r="G34" s="8" t="s">
        <v>43</v>
      </c>
      <c r="H34" s="8">
        <v>3</v>
      </c>
      <c r="I34" s="10">
        <v>51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34</v>
      </c>
    </row>
    <row r="35" spans="1:17" x14ac:dyDescent="0.2">
      <c r="B35" s="23">
        <f t="shared" si="0"/>
        <v>26</v>
      </c>
      <c r="C35" s="8">
        <v>2012</v>
      </c>
      <c r="D35" s="8">
        <v>10</v>
      </c>
      <c r="E35" s="9" t="s">
        <v>113</v>
      </c>
      <c r="F35" s="9" t="s">
        <v>51</v>
      </c>
      <c r="G35" s="8" t="s">
        <v>43</v>
      </c>
      <c r="H35" s="8">
        <v>1</v>
      </c>
      <c r="I35" s="10">
        <v>688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34</v>
      </c>
    </row>
    <row r="36" spans="1:17" ht="33.75" x14ac:dyDescent="0.2">
      <c r="B36" s="23">
        <f t="shared" si="0"/>
        <v>27</v>
      </c>
      <c r="C36" s="8">
        <v>2012</v>
      </c>
      <c r="D36" s="8">
        <v>10</v>
      </c>
      <c r="E36" s="9" t="s">
        <v>109</v>
      </c>
      <c r="F36" s="9" t="s">
        <v>110</v>
      </c>
      <c r="G36" s="8" t="s">
        <v>43</v>
      </c>
      <c r="H36" s="8">
        <v>2</v>
      </c>
      <c r="I36" s="10">
        <v>1466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34</v>
      </c>
    </row>
    <row r="37" spans="1:17" ht="33.75" x14ac:dyDescent="0.2">
      <c r="B37" s="23">
        <f t="shared" si="0"/>
        <v>28</v>
      </c>
      <c r="C37" s="8">
        <v>2012</v>
      </c>
      <c r="D37" s="8">
        <v>10</v>
      </c>
      <c r="E37" s="9" t="s">
        <v>111</v>
      </c>
      <c r="F37" s="9" t="s">
        <v>112</v>
      </c>
      <c r="G37" s="8" t="s">
        <v>29</v>
      </c>
      <c r="H37" s="8">
        <v>1133</v>
      </c>
      <c r="I37" s="10">
        <v>12957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34</v>
      </c>
    </row>
    <row r="38" spans="1:17" ht="22.5" x14ac:dyDescent="0.2">
      <c r="B38" s="23">
        <f t="shared" si="0"/>
        <v>29</v>
      </c>
      <c r="C38" s="8">
        <v>2012</v>
      </c>
      <c r="D38" s="8">
        <v>10</v>
      </c>
      <c r="E38" s="9" t="s">
        <v>114</v>
      </c>
      <c r="F38" s="9" t="s">
        <v>115</v>
      </c>
      <c r="G38" s="8" t="s">
        <v>43</v>
      </c>
      <c r="H38" s="8">
        <v>5</v>
      </c>
      <c r="I38" s="10">
        <v>2821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34</v>
      </c>
    </row>
    <row r="39" spans="1:17" x14ac:dyDescent="0.2">
      <c r="B39" s="23">
        <f t="shared" si="0"/>
        <v>30</v>
      </c>
      <c r="C39" s="8">
        <v>2012</v>
      </c>
      <c r="D39" s="8">
        <v>11</v>
      </c>
      <c r="E39" s="9"/>
      <c r="F39" s="9" t="s">
        <v>117</v>
      </c>
      <c r="G39" s="8" t="s">
        <v>43</v>
      </c>
      <c r="H39" s="8">
        <v>40</v>
      </c>
      <c r="I39" s="10">
        <v>3628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34</v>
      </c>
    </row>
    <row r="40" spans="1:17" ht="33.75" x14ac:dyDescent="0.2">
      <c r="B40" s="23">
        <f t="shared" si="0"/>
        <v>31</v>
      </c>
      <c r="C40" s="8">
        <v>2012</v>
      </c>
      <c r="D40" s="8">
        <v>11</v>
      </c>
      <c r="E40" s="9" t="s">
        <v>118</v>
      </c>
      <c r="F40" s="9" t="s">
        <v>110</v>
      </c>
      <c r="G40" s="8" t="s">
        <v>43</v>
      </c>
      <c r="H40" s="8">
        <v>1</v>
      </c>
      <c r="I40" s="10">
        <v>791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34</v>
      </c>
    </row>
    <row r="41" spans="1:17" ht="33.75" x14ac:dyDescent="0.2">
      <c r="B41" s="23">
        <f t="shared" si="0"/>
        <v>32</v>
      </c>
      <c r="C41" s="8">
        <v>2012</v>
      </c>
      <c r="D41" s="8">
        <v>11</v>
      </c>
      <c r="E41" s="9" t="s">
        <v>119</v>
      </c>
      <c r="F41" s="9" t="s">
        <v>110</v>
      </c>
      <c r="G41" s="8" t="s">
        <v>43</v>
      </c>
      <c r="H41" s="8">
        <v>1</v>
      </c>
      <c r="I41" s="10">
        <v>1537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34</v>
      </c>
    </row>
    <row r="42" spans="1:17" ht="33.75" x14ac:dyDescent="0.2">
      <c r="B42" s="23">
        <f t="shared" si="0"/>
        <v>33</v>
      </c>
      <c r="C42" s="8">
        <v>2012</v>
      </c>
      <c r="D42" s="8">
        <v>11</v>
      </c>
      <c r="E42" s="9" t="s">
        <v>120</v>
      </c>
      <c r="F42" s="9" t="s">
        <v>110</v>
      </c>
      <c r="G42" s="8" t="s">
        <v>43</v>
      </c>
      <c r="H42" s="8">
        <v>1</v>
      </c>
      <c r="I42" s="10">
        <v>791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34</v>
      </c>
    </row>
    <row r="43" spans="1:17" ht="33.75" x14ac:dyDescent="0.2">
      <c r="B43" s="23">
        <f t="shared" si="0"/>
        <v>34</v>
      </c>
      <c r="C43" s="8">
        <v>2012</v>
      </c>
      <c r="D43" s="8">
        <v>11</v>
      </c>
      <c r="E43" s="9" t="s">
        <v>116</v>
      </c>
      <c r="F43" s="9" t="s">
        <v>51</v>
      </c>
      <c r="G43" s="8" t="s">
        <v>43</v>
      </c>
      <c r="H43" s="8">
        <v>3</v>
      </c>
      <c r="I43" s="10">
        <v>293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34</v>
      </c>
    </row>
    <row r="44" spans="1:17" x14ac:dyDescent="0.2">
      <c r="B44" s="23">
        <f t="shared" si="0"/>
        <v>35</v>
      </c>
      <c r="C44" s="8">
        <v>2012</v>
      </c>
      <c r="D44" s="8">
        <v>12</v>
      </c>
      <c r="E44" s="9" t="s">
        <v>121</v>
      </c>
      <c r="F44" s="9" t="s">
        <v>51</v>
      </c>
      <c r="G44" s="8" t="s">
        <v>43</v>
      </c>
      <c r="H44" s="8">
        <v>5</v>
      </c>
      <c r="I44" s="10">
        <v>93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34</v>
      </c>
    </row>
    <row r="45" spans="1:17" ht="22.5" x14ac:dyDescent="0.2">
      <c r="B45" s="23">
        <f t="shared" si="0"/>
        <v>36</v>
      </c>
      <c r="C45" s="8">
        <v>2012</v>
      </c>
      <c r="D45" s="8">
        <v>12</v>
      </c>
      <c r="E45" s="9" t="s">
        <v>122</v>
      </c>
      <c r="F45" s="9" t="s">
        <v>123</v>
      </c>
      <c r="G45" s="8" t="s">
        <v>43</v>
      </c>
      <c r="H45" s="8">
        <v>1</v>
      </c>
      <c r="I45" s="10">
        <v>658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34</v>
      </c>
    </row>
    <row r="46" spans="1:17" ht="12" x14ac:dyDescent="0.2">
      <c r="A46" s="17"/>
      <c r="B46" s="3"/>
      <c r="C46" s="3"/>
      <c r="D46" s="11"/>
      <c r="E46" s="11"/>
      <c r="F46" s="11"/>
      <c r="G46" s="11"/>
      <c r="H46" s="11"/>
      <c r="I46" s="12"/>
      <c r="J46" s="13" t="e">
        <f>SUM($J$10:$J$45)</f>
        <v>#NAME?</v>
      </c>
      <c r="K46" s="13" t="e">
        <f>SUM($K$10:$K$45)</f>
        <v>#NAME?</v>
      </c>
      <c r="L46" s="13" t="e">
        <f>SUM($L$10:$L$45)</f>
        <v>#NAME?</v>
      </c>
      <c r="M46" s="13" t="e">
        <f>SUM($M$10:$M$45)</f>
        <v>#NAME?</v>
      </c>
      <c r="N46" s="13" t="e">
        <f>SUM($N$10:$N$45)</f>
        <v>#NAME?</v>
      </c>
      <c r="O46" s="13"/>
      <c r="P46" s="13"/>
      <c r="Q46" s="13"/>
    </row>
    <row r="48" spans="1:17" x14ac:dyDescent="0.2">
      <c r="B48" s="1" t="s">
        <v>19</v>
      </c>
    </row>
    <row r="51" spans="2:3" ht="12.75" x14ac:dyDescent="0.2">
      <c r="B51" s="18"/>
      <c r="C51" s="18"/>
    </row>
    <row r="52" spans="2:3" ht="12.75" x14ac:dyDescent="0.2">
      <c r="B52" s="18" t="s">
        <v>126</v>
      </c>
      <c r="C52" s="18"/>
    </row>
    <row r="53" spans="2:3" ht="12.75" x14ac:dyDescent="0.2">
      <c r="B53" s="4"/>
      <c r="C53" s="4"/>
    </row>
    <row r="54" spans="2:3" x14ac:dyDescent="0.2">
      <c r="B54" s="1" t="s">
        <v>21</v>
      </c>
    </row>
    <row r="56" spans="2:3" x14ac:dyDescent="0.2">
      <c r="C5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45">
    <cfRule type="expression" dxfId="1" priority="5" stopIfTrue="1">
      <formula>#REF!='TRUE'</formula>
    </cfRule>
  </conditionalFormatting>
  <conditionalFormatting sqref="B46:C46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2013-02-11T09:55:44Z</dcterms:modified>
</cp:coreProperties>
</file>