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120" yWindow="135" windowWidth="12120" windowHeight="9120"/>
  </bookViews>
  <sheets>
    <sheet name="Ремонт" sheetId="2" r:id="rId1"/>
    <sheet name="Содержание" sheetId="3" r:id="rId2"/>
    <sheet name="XLR_NoRangeSheet" sheetId="4" state="veryHidden" r:id="rId3"/>
  </sheets>
  <definedNames>
    <definedName name="DetailRange">#REF!</definedName>
    <definedName name="detailRange2">Ремонт!$A$10:$Q$20</definedName>
    <definedName name="detailRange3">Содержание!$A$10:$Q$23</definedName>
    <definedName name="XLR_ERRNAMESTR" hidden="1">XLR_NoRangeSheet!$B$5</definedName>
    <definedName name="XLR_VERSION" hidden="1">XLR_NoRangeSheet!$A$5</definedName>
    <definedName name="XLRPARAMS_comment" hidden="1">XLR_NoRangeSheet!$D$6</definedName>
    <definedName name="XLRPARAMS_company" hidden="1">XLR_NoRangeSheet!$E$6</definedName>
    <definedName name="XLRPARAMS_exportPath" hidden="1">XLR_NoRangeSheet!$F$6</definedName>
    <definedName name="XLRPARAMS_exportPath2" hidden="1">XLR_NoRangeSheet!$G$6</definedName>
    <definedName name="XLRPARAMS_period1" hidden="1">XLR_NoRangeSheet!$H$6</definedName>
    <definedName name="XLRPARAMS_period2" hidden="1">XLR_NoRangeSheet!$I$6</definedName>
    <definedName name="XLRPARAMS_title" hidden="1">XLR_NoRangeSheet!$B$6</definedName>
    <definedName name="XLRPARAMS_title2" hidden="1">XLR_NoRangeSheet!$C$6</definedName>
    <definedName name="_xlnm.Print_Titles" localSheetId="0">Ремонт!$7:$8</definedName>
    <definedName name="_xlnm.Print_Titles" localSheetId="1">Содержание!$7:$8</definedName>
  </definedNames>
  <calcPr calcId="144525" fullCalcOnLoad="1"/>
</workbook>
</file>

<file path=xl/calcChain.xml><?xml version="1.0" encoding="utf-8"?>
<calcChain xmlns="http://schemas.openxmlformats.org/spreadsheetml/2006/main">
  <c r="N22" i="3" l="1"/>
  <c r="M22" i="3"/>
  <c r="L22" i="3"/>
  <c r="K22" i="3"/>
  <c r="J22" i="3"/>
  <c r="N21" i="3"/>
  <c r="M21" i="3"/>
  <c r="L21" i="3"/>
  <c r="K21" i="3"/>
  <c r="J21" i="3"/>
  <c r="N20" i="3"/>
  <c r="M20" i="3"/>
  <c r="L20" i="3"/>
  <c r="K20" i="3"/>
  <c r="J20" i="3"/>
  <c r="N19" i="3"/>
  <c r="M19" i="3"/>
  <c r="L19" i="3"/>
  <c r="K19" i="3"/>
  <c r="J19" i="3"/>
  <c r="N18" i="3"/>
  <c r="M18" i="3"/>
  <c r="L18" i="3"/>
  <c r="K18" i="3"/>
  <c r="J18" i="3"/>
  <c r="N17" i="3"/>
  <c r="M17" i="3"/>
  <c r="L17" i="3"/>
  <c r="K17" i="3"/>
  <c r="J17" i="3"/>
  <c r="N16" i="3"/>
  <c r="M16" i="3"/>
  <c r="L16" i="3"/>
  <c r="K16" i="3"/>
  <c r="J16" i="3"/>
  <c r="N15" i="3"/>
  <c r="M15" i="3"/>
  <c r="L15" i="3"/>
  <c r="K15" i="3"/>
  <c r="J15" i="3"/>
  <c r="N14" i="3"/>
  <c r="M14" i="3"/>
  <c r="L14" i="3"/>
  <c r="K14" i="3"/>
  <c r="J14" i="3"/>
  <c r="N13" i="3"/>
  <c r="M13" i="3"/>
  <c r="L13" i="3"/>
  <c r="K13" i="3"/>
  <c r="J13" i="3"/>
  <c r="N12" i="3"/>
  <c r="M12" i="3"/>
  <c r="L12" i="3"/>
  <c r="K12" i="3"/>
  <c r="J12" i="3"/>
  <c r="N11" i="3"/>
  <c r="M11" i="3"/>
  <c r="L11" i="3"/>
  <c r="K11" i="3"/>
  <c r="J11" i="3"/>
  <c r="N10" i="3"/>
  <c r="N23" i="3" s="1"/>
  <c r="M10" i="3"/>
  <c r="M23" i="3" s="1"/>
  <c r="L10" i="3"/>
  <c r="L23" i="3" s="1"/>
  <c r="K10" i="3"/>
  <c r="K23" i="3" s="1"/>
  <c r="J10" i="3"/>
  <c r="J23" i="3" s="1"/>
  <c r="B10" i="3"/>
  <c r="B11" i="3" s="1"/>
  <c r="B12" i="3" s="1"/>
  <c r="B13" i="3" s="1"/>
  <c r="B14" i="3" s="1"/>
  <c r="B15" i="3" s="1"/>
  <c r="B16" i="3" s="1"/>
  <c r="B17" i="3" s="1"/>
  <c r="B18" i="3" s="1"/>
  <c r="B19" i="3" s="1"/>
  <c r="B20" i="3" s="1"/>
  <c r="B21" i="3" s="1"/>
  <c r="B22" i="3" s="1"/>
  <c r="I20" i="2"/>
  <c r="N19" i="2"/>
  <c r="M19" i="2"/>
  <c r="L19" i="2"/>
  <c r="K19" i="2"/>
  <c r="J19" i="2"/>
  <c r="N18" i="2"/>
  <c r="M18" i="2"/>
  <c r="L18" i="2"/>
  <c r="K18" i="2"/>
  <c r="J18" i="2"/>
  <c r="N17" i="2"/>
  <c r="M17" i="2"/>
  <c r="L17" i="2"/>
  <c r="K17" i="2"/>
  <c r="J17" i="2"/>
  <c r="N16" i="2"/>
  <c r="M16" i="2"/>
  <c r="L16" i="2"/>
  <c r="K16" i="2"/>
  <c r="J16" i="2"/>
  <c r="N15" i="2"/>
  <c r="M15" i="2"/>
  <c r="L15" i="2"/>
  <c r="K15" i="2"/>
  <c r="J15" i="2"/>
  <c r="N14" i="2"/>
  <c r="M14" i="2"/>
  <c r="L14" i="2"/>
  <c r="K14" i="2"/>
  <c r="J14" i="2"/>
  <c r="N13" i="2"/>
  <c r="M13" i="2"/>
  <c r="L13" i="2"/>
  <c r="K13" i="2"/>
  <c r="J13" i="2"/>
  <c r="N12" i="2"/>
  <c r="M12" i="2"/>
  <c r="L12" i="2"/>
  <c r="K12" i="2"/>
  <c r="J12" i="2"/>
  <c r="N11" i="2"/>
  <c r="M11" i="2"/>
  <c r="L11" i="2"/>
  <c r="K11" i="2"/>
  <c r="J11" i="2"/>
  <c r="N10" i="2"/>
  <c r="N20" i="2" s="1"/>
  <c r="M10" i="2"/>
  <c r="M20" i="2" s="1"/>
  <c r="L10" i="2"/>
  <c r="L20" i="2" s="1"/>
  <c r="K10" i="2"/>
  <c r="K20" i="2" s="1"/>
  <c r="J10" i="2"/>
  <c r="J20" i="2" s="1"/>
  <c r="B10" i="2"/>
  <c r="B11" i="2" s="1"/>
  <c r="B12" i="2" s="1"/>
  <c r="B13" i="2" s="1"/>
  <c r="B14" i="2" s="1"/>
  <c r="B15" i="2" s="1"/>
  <c r="B16" i="2" s="1"/>
  <c r="B17" i="2" s="1"/>
  <c r="B18" i="2" s="1"/>
  <c r="B19" i="2" s="1"/>
  <c r="B5" i="4"/>
  <c r="B5" i="3"/>
  <c r="B5" i="2"/>
  <c r="S3" i="3"/>
  <c r="S2" i="3"/>
  <c r="S3" i="2"/>
  <c r="S2" i="2"/>
  <c r="B6" i="3"/>
  <c r="B4" i="3"/>
  <c r="B23" i="2"/>
  <c r="B6" i="2"/>
  <c r="B4" i="2"/>
</calcChain>
</file>

<file path=xl/sharedStrings.xml><?xml version="1.0" encoding="utf-8"?>
<sst xmlns="http://schemas.openxmlformats.org/spreadsheetml/2006/main" count="145" uniqueCount="71">
  <si>
    <t>Год</t>
  </si>
  <si>
    <t>Месяц</t>
  </si>
  <si>
    <t>Вид работ</t>
  </si>
  <si>
    <t>Кол-во</t>
  </si>
  <si>
    <t>Ед. изм.</t>
  </si>
  <si>
    <t>Место проведения работ</t>
  </si>
  <si>
    <t>з/пл</t>
  </si>
  <si>
    <t>Материалы с НДС</t>
  </si>
  <si>
    <t>Всего</t>
  </si>
  <si>
    <t>Накладные расходы</t>
  </si>
  <si>
    <t>ИТОГО-ФАКТ</t>
  </si>
  <si>
    <t>Рентабельность</t>
  </si>
  <si>
    <t>Информация о выполненных работах</t>
  </si>
  <si>
    <t>по статье "Ремонт жилья"</t>
  </si>
  <si>
    <t>№ п/п</t>
  </si>
  <si>
    <t>Примечание</t>
  </si>
  <si>
    <t>Номер</t>
  </si>
  <si>
    <t>Дата</t>
  </si>
  <si>
    <t>Акт</t>
  </si>
  <si>
    <t>* в информации не указаны техническое и аварийно-ремонтное обслуживание,  техническое и аварийное обслуживание электрических сетей и  электроэнергия МОП</t>
  </si>
  <si>
    <t>по статье "Содержание жилья"</t>
  </si>
  <si>
    <t>Исполнитель: Яркина Е.Н.</t>
  </si>
  <si>
    <t>4.2, Developer  (build 121-D7)</t>
  </si>
  <si>
    <t>xlrParams</t>
  </si>
  <si>
    <t>на доме № 19 по ул. МАРИУПОЛЬСКОЕ ШОССЕ</t>
  </si>
  <si>
    <t>за период c 01.07.2011 по 31.12.2012</t>
  </si>
  <si>
    <t/>
  </si>
  <si>
    <t>Управляющая компания ООО "УК "Западное" с 01.07.2011</t>
  </si>
  <si>
    <t>подвал</t>
  </si>
  <si>
    <t>Установка водомерного узла учета</t>
  </si>
  <si>
    <t>шт.</t>
  </si>
  <si>
    <t>Выполнено подрядной орг-ей МУП "Управление "Водоканал"</t>
  </si>
  <si>
    <t>За 6 месяцев</t>
  </si>
  <si>
    <t>Услуги Банков и почты по приему платежей</t>
  </si>
  <si>
    <t>кв.м</t>
  </si>
  <si>
    <t>Выполнено</t>
  </si>
  <si>
    <t>Услуги ЕРКЦ по печати, начислению, перерасчетам и доставке квитанций</t>
  </si>
  <si>
    <t>подъезд №1</t>
  </si>
  <si>
    <t>Смена метлахских плиток в полах до 10 шт</t>
  </si>
  <si>
    <t>кв.37, применительно ГВС, ХВС ф20,32,40мм</t>
  </si>
  <si>
    <t>Смена отдельных участков трубопроводов D50мм (ГВС)</t>
  </si>
  <si>
    <t>п.м.</t>
  </si>
  <si>
    <t>кв.39, применительно ГВС ф20,32мм</t>
  </si>
  <si>
    <t>Смена отдельных участков трубопроводов D32мм (ГВС)</t>
  </si>
  <si>
    <t>АДС-05, выполнено</t>
  </si>
  <si>
    <t>кв.33, применительно смена труб ГВС ф25,32мм</t>
  </si>
  <si>
    <t>кв.33,71</t>
  </si>
  <si>
    <t>Смена рулонных кровель из наплавляемых материалов в 1 слой</t>
  </si>
  <si>
    <t>Протокол приоритетности Обращение жит. № 335 от 27.02.2012г., № 334 от 27.02.2012г., выполнено</t>
  </si>
  <si>
    <t>За 12 месяцев</t>
  </si>
  <si>
    <t>подвал, Применительно установка замков</t>
  </si>
  <si>
    <t>Cмена замков накладных</t>
  </si>
  <si>
    <t>кв.38,71</t>
  </si>
  <si>
    <t>Применительно прочистка внутр.ливнестока</t>
  </si>
  <si>
    <t>Очистка канализационной сети (внутренней)</t>
  </si>
  <si>
    <t>кв.14</t>
  </si>
  <si>
    <t>Смена отдельных участков трубопроводов D20 мм (ГВС)</t>
  </si>
  <si>
    <t>Смена отдельных участков трубопроводов D 25 (ГВС)</t>
  </si>
  <si>
    <t>кв.20</t>
  </si>
  <si>
    <t>кв.36, применительно ревизия и промывка ГВС</t>
  </si>
  <si>
    <t>Гидравлические испытания трубопровода Ф до 100мм</t>
  </si>
  <si>
    <t>площадка, применительно устройство покрытия из плитки</t>
  </si>
  <si>
    <t>Смена метлахской плитки в полах (применительно в стенах) более 10 шт.</t>
  </si>
  <si>
    <t>подвал, запитка системы с промывкой ЦО</t>
  </si>
  <si>
    <t>Слив и наполнение водой системы отопления без осмотра системы</t>
  </si>
  <si>
    <t>кв.24, ремонт ЩО</t>
  </si>
  <si>
    <t>Ремонт групповых щитков на лестничных клетках со сменой автоматов</t>
  </si>
  <si>
    <t>подъезд 1, смена плавкий вставок</t>
  </si>
  <si>
    <t>кв.9</t>
  </si>
  <si>
    <t>Ремонт групповых щитков на лестничных клетках без ремонта автоматов</t>
  </si>
  <si>
    <t>Директор ООО "УК "Западное"_________________________________О.А.Давыдов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</si>
</sst>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8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NumberFormat="1" applyFont="1" applyBorder="1" applyAlignment="1">
      <alignment horizontal="left" vertical="center" wrapText="1"/>
    </xf>
    <xf numFmtId="0" fontId="4" fillId="0" borderId="0" xfId="0" applyFont="1"/>
    <xf numFmtId="0" fontId="5" fillId="0" borderId="0" xfId="0" applyFont="1" applyFill="1" applyBorder="1"/>
    <xf numFmtId="0" fontId="1" fillId="0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3" fontId="3" fillId="0" borderId="0" xfId="0" applyNumberFormat="1" applyFont="1" applyBorder="1" applyAlignment="1">
      <alignment horizontal="left" vertical="center"/>
    </xf>
    <xf numFmtId="4" fontId="6" fillId="0" borderId="0" xfId="0" applyNumberFormat="1" applyFont="1" applyBorder="1" applyAlignment="1">
      <alignment horizontal="right" vertical="center"/>
    </xf>
    <xf numFmtId="3" fontId="6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right" vertical="center"/>
    </xf>
    <xf numFmtId="0" fontId="1" fillId="0" borderId="0" xfId="0" applyFont="1" applyBorder="1"/>
    <xf numFmtId="0" fontId="4" fillId="0" borderId="0" xfId="0" applyFont="1" applyAlignment="1"/>
    <xf numFmtId="0" fontId="6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right" vertical="center" wrapText="1"/>
    </xf>
    <xf numFmtId="14" fontId="1" fillId="0" borderId="0" xfId="0" applyNumberFormat="1" applyFont="1" applyAlignment="1">
      <alignment horizontal="left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6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0" fillId="0" borderId="0" xfId="0" quotePrefix="1"/>
    <xf numFmtId="49" fontId="0" fillId="0" borderId="0" xfId="0" applyNumberFormat="1"/>
  </cellXfs>
  <cellStyles count="1">
    <cellStyle name="Обычный" xfId="0" builtinId="0"/>
  </cellStyles>
  <dxfs count="7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D30"/>
  <sheetViews>
    <sheetView tabSelected="1" workbookViewId="0">
      <selection activeCell="B26" sqref="B26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13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19 по ул. МАРИУПОЛЬСКОЕ ШОССЕ</v>
      </c>
      <c r="C4" s="2"/>
      <c r="D4" s="3"/>
      <c r="E4" s="3"/>
      <c r="F4" s="4"/>
    </row>
    <row r="5" spans="1:26" ht="18.75" x14ac:dyDescent="0.3">
      <c r="B5" s="2" t="str">
        <f>XLRPARAMS_period1</f>
        <v>за период c 01.07.2011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01.07.2011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ht="22.5" x14ac:dyDescent="0.2">
      <c r="B10" s="23">
        <f>B9+1</f>
        <v>1</v>
      </c>
      <c r="C10" s="8">
        <v>2011</v>
      </c>
      <c r="D10" s="8">
        <v>11</v>
      </c>
      <c r="E10" s="9" t="s">
        <v>28</v>
      </c>
      <c r="F10" s="9" t="s">
        <v>29</v>
      </c>
      <c r="G10" s="8" t="s">
        <v>30</v>
      </c>
      <c r="H10" s="8">
        <v>1</v>
      </c>
      <c r="I10" s="10">
        <v>15226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31</v>
      </c>
    </row>
    <row r="11" spans="1:26" s="17" customFormat="1" ht="22.5" x14ac:dyDescent="0.2">
      <c r="A11" s="1"/>
      <c r="B11" s="23">
        <f>B10+1</f>
        <v>2</v>
      </c>
      <c r="C11" s="8">
        <v>2011</v>
      </c>
      <c r="D11" s="8">
        <v>12</v>
      </c>
      <c r="E11" s="9" t="s">
        <v>32</v>
      </c>
      <c r="F11" s="9" t="s">
        <v>33</v>
      </c>
      <c r="G11" s="8" t="s">
        <v>34</v>
      </c>
      <c r="H11" s="8">
        <v>0</v>
      </c>
      <c r="I11" s="10">
        <v>4135.42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35</v>
      </c>
      <c r="R11" s="14"/>
      <c r="S11" s="15"/>
      <c r="T11" s="15"/>
      <c r="U11" s="16"/>
      <c r="V11" s="16"/>
      <c r="W11" s="16"/>
      <c r="X11" s="15"/>
      <c r="Y11" s="15"/>
      <c r="Z11" s="15"/>
    </row>
    <row r="12" spans="1:26" ht="33.75" x14ac:dyDescent="0.2">
      <c r="B12" s="23">
        <f>B11+1</f>
        <v>3</v>
      </c>
      <c r="C12" s="8">
        <v>2011</v>
      </c>
      <c r="D12" s="8">
        <v>12</v>
      </c>
      <c r="E12" s="9" t="s">
        <v>32</v>
      </c>
      <c r="F12" s="9" t="s">
        <v>36</v>
      </c>
      <c r="G12" s="8" t="s">
        <v>34</v>
      </c>
      <c r="H12" s="8">
        <v>0</v>
      </c>
      <c r="I12" s="10">
        <v>3905.68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35</v>
      </c>
    </row>
    <row r="13" spans="1:26" ht="22.5" x14ac:dyDescent="0.2">
      <c r="B13" s="23">
        <f>B12+1</f>
        <v>4</v>
      </c>
      <c r="C13" s="8">
        <v>2012</v>
      </c>
      <c r="D13" s="8">
        <v>5</v>
      </c>
      <c r="E13" s="9" t="s">
        <v>37</v>
      </c>
      <c r="F13" s="9" t="s">
        <v>38</v>
      </c>
      <c r="G13" s="8" t="s">
        <v>34</v>
      </c>
      <c r="H13" s="8">
        <v>7</v>
      </c>
      <c r="I13" s="10">
        <v>1916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35</v>
      </c>
    </row>
    <row r="14" spans="1:26" ht="22.5" x14ac:dyDescent="0.2">
      <c r="B14" s="23">
        <f>B13+1</f>
        <v>5</v>
      </c>
      <c r="C14" s="8">
        <v>2012</v>
      </c>
      <c r="D14" s="8">
        <v>6</v>
      </c>
      <c r="E14" s="9" t="s">
        <v>39</v>
      </c>
      <c r="F14" s="9" t="s">
        <v>40</v>
      </c>
      <c r="G14" s="8" t="s">
        <v>41</v>
      </c>
      <c r="H14" s="8">
        <v>21</v>
      </c>
      <c r="I14" s="10">
        <v>21381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35</v>
      </c>
    </row>
    <row r="15" spans="1:26" ht="22.5" x14ac:dyDescent="0.2">
      <c r="B15" s="23">
        <f>B14+1</f>
        <v>6</v>
      </c>
      <c r="C15" s="8">
        <v>2012</v>
      </c>
      <c r="D15" s="8">
        <v>7</v>
      </c>
      <c r="E15" s="9" t="s">
        <v>42</v>
      </c>
      <c r="F15" s="9" t="s">
        <v>43</v>
      </c>
      <c r="G15" s="8" t="s">
        <v>41</v>
      </c>
      <c r="H15" s="8">
        <v>5</v>
      </c>
      <c r="I15" s="10">
        <v>5594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44</v>
      </c>
    </row>
    <row r="16" spans="1:26" ht="33.75" x14ac:dyDescent="0.2">
      <c r="B16" s="23">
        <f>B15+1</f>
        <v>7</v>
      </c>
      <c r="C16" s="8">
        <v>2012</v>
      </c>
      <c r="D16" s="8">
        <v>8</v>
      </c>
      <c r="E16" s="9" t="s">
        <v>45</v>
      </c>
      <c r="F16" s="9" t="s">
        <v>43</v>
      </c>
      <c r="G16" s="8" t="s">
        <v>41</v>
      </c>
      <c r="H16" s="8">
        <v>11.5</v>
      </c>
      <c r="I16" s="10">
        <v>7401</v>
      </c>
      <c r="J16" s="8" t="e">
        <f>Report54_fact_FOT2</f>
        <v>#NAME?</v>
      </c>
      <c r="K16" s="8" t="e">
        <f>Report54_fact_FOT3</f>
        <v>#NAME?</v>
      </c>
      <c r="L16" s="8" t="e">
        <f>Report54_fact_materials2</f>
        <v>#NAME?</v>
      </c>
      <c r="M16" s="8" t="e">
        <f>Report54_fact_profitability</f>
        <v>#NAME?</v>
      </c>
      <c r="N16" s="8" t="e">
        <f>Report54_fact_ALL2</f>
        <v>#NAME?</v>
      </c>
      <c r="O16" s="8"/>
      <c r="P16" s="25"/>
      <c r="Q16" s="8" t="s">
        <v>44</v>
      </c>
    </row>
    <row r="17" spans="1:17" ht="33.75" x14ac:dyDescent="0.2">
      <c r="B17" s="23">
        <f>B16+1</f>
        <v>8</v>
      </c>
      <c r="C17" s="8">
        <v>2012</v>
      </c>
      <c r="D17" s="8">
        <v>9</v>
      </c>
      <c r="E17" s="9" t="s">
        <v>46</v>
      </c>
      <c r="F17" s="9" t="s">
        <v>47</v>
      </c>
      <c r="G17" s="8" t="s">
        <v>34</v>
      </c>
      <c r="H17" s="8">
        <v>93.5</v>
      </c>
      <c r="I17" s="10">
        <v>18079</v>
      </c>
      <c r="J17" s="8" t="e">
        <f>Report54_fact_FOT2</f>
        <v>#NAME?</v>
      </c>
      <c r="K17" s="8" t="e">
        <f>Report54_fact_FOT3</f>
        <v>#NAME?</v>
      </c>
      <c r="L17" s="8" t="e">
        <f>Report54_fact_materials2</f>
        <v>#NAME?</v>
      </c>
      <c r="M17" s="8" t="e">
        <f>Report54_fact_profitability</f>
        <v>#NAME?</v>
      </c>
      <c r="N17" s="8" t="e">
        <f>Report54_fact_ALL2</f>
        <v>#NAME?</v>
      </c>
      <c r="O17" s="8"/>
      <c r="P17" s="25"/>
      <c r="Q17" s="8" t="s">
        <v>48</v>
      </c>
    </row>
    <row r="18" spans="1:17" ht="22.5" x14ac:dyDescent="0.2">
      <c r="B18" s="23">
        <f>B17+1</f>
        <v>9</v>
      </c>
      <c r="C18" s="8">
        <v>2012</v>
      </c>
      <c r="D18" s="8">
        <v>12</v>
      </c>
      <c r="E18" s="9" t="s">
        <v>49</v>
      </c>
      <c r="F18" s="9" t="s">
        <v>33</v>
      </c>
      <c r="G18" s="8" t="s">
        <v>34</v>
      </c>
      <c r="H18" s="8">
        <v>0</v>
      </c>
      <c r="I18" s="10">
        <v>8268.91</v>
      </c>
      <c r="J18" s="8" t="e">
        <f>Report54_fact_FOT2</f>
        <v>#NAME?</v>
      </c>
      <c r="K18" s="8" t="e">
        <f>Report54_fact_FOT3</f>
        <v>#NAME?</v>
      </c>
      <c r="L18" s="8" t="e">
        <f>Report54_fact_materials2</f>
        <v>#NAME?</v>
      </c>
      <c r="M18" s="8" t="e">
        <f>Report54_fact_profitability</f>
        <v>#NAME?</v>
      </c>
      <c r="N18" s="8" t="e">
        <f>Report54_fact_ALL2</f>
        <v>#NAME?</v>
      </c>
      <c r="O18" s="8"/>
      <c r="P18" s="25"/>
      <c r="Q18" s="8" t="s">
        <v>35</v>
      </c>
    </row>
    <row r="19" spans="1:17" ht="33.75" x14ac:dyDescent="0.2">
      <c r="B19" s="23">
        <f>B18+1</f>
        <v>10</v>
      </c>
      <c r="C19" s="8">
        <v>2012</v>
      </c>
      <c r="D19" s="8">
        <v>12</v>
      </c>
      <c r="E19" s="9" t="s">
        <v>49</v>
      </c>
      <c r="F19" s="9" t="s">
        <v>36</v>
      </c>
      <c r="G19" s="8" t="s">
        <v>34</v>
      </c>
      <c r="H19" s="8">
        <v>0</v>
      </c>
      <c r="I19" s="10">
        <v>7809.28</v>
      </c>
      <c r="J19" s="8" t="e">
        <f>Report54_fact_FOT2</f>
        <v>#NAME?</v>
      </c>
      <c r="K19" s="8" t="e">
        <f>Report54_fact_FOT3</f>
        <v>#NAME?</v>
      </c>
      <c r="L19" s="8" t="e">
        <f>Report54_fact_materials2</f>
        <v>#NAME?</v>
      </c>
      <c r="M19" s="8" t="e">
        <f>Report54_fact_profitability</f>
        <v>#NAME?</v>
      </c>
      <c r="N19" s="8" t="e">
        <f>Report54_fact_ALL2</f>
        <v>#NAME?</v>
      </c>
      <c r="O19" s="8"/>
      <c r="P19" s="25"/>
      <c r="Q19" s="8" t="s">
        <v>35</v>
      </c>
    </row>
    <row r="20" spans="1:17" ht="12" x14ac:dyDescent="0.2">
      <c r="A20" s="17"/>
      <c r="B20" s="3"/>
      <c r="C20" s="3"/>
      <c r="D20" s="11"/>
      <c r="E20" s="11"/>
      <c r="F20" s="11"/>
      <c r="G20" s="11"/>
      <c r="H20" s="11"/>
      <c r="I20" s="12">
        <f>SUM($I$10:$I$19)</f>
        <v>93716.290000000008</v>
      </c>
      <c r="J20" s="13" t="e">
        <f>SUM($J$10:$J$19)</f>
        <v>#NAME?</v>
      </c>
      <c r="K20" s="13" t="e">
        <f>SUM($K$10:$K$19)</f>
        <v>#NAME?</v>
      </c>
      <c r="L20" s="13" t="e">
        <f>SUM($L$10:$L$19)</f>
        <v>#NAME?</v>
      </c>
      <c r="M20" s="13" t="e">
        <f>SUM($M$10:$M$19)</f>
        <v>#NAME?</v>
      </c>
      <c r="N20" s="13" t="e">
        <f>SUM($N$10:$N$19)</f>
        <v>#NAME?</v>
      </c>
      <c r="O20" s="13"/>
      <c r="P20" s="13"/>
      <c r="Q20" s="13"/>
    </row>
    <row r="23" spans="1:17" x14ac:dyDescent="0.2">
      <c r="B23" s="1" t="str">
        <f>XLRPARAMS_comment</f>
        <v/>
      </c>
    </row>
    <row r="25" spans="1:17" ht="12.75" x14ac:dyDescent="0.2">
      <c r="B25" s="18"/>
      <c r="C25" s="18"/>
    </row>
    <row r="26" spans="1:17" ht="12.75" x14ac:dyDescent="0.2">
      <c r="B26" s="18" t="s">
        <v>70</v>
      </c>
      <c r="C26" s="18"/>
    </row>
    <row r="27" spans="1:17" ht="12.75" x14ac:dyDescent="0.2">
      <c r="B27" s="4"/>
      <c r="C27" s="4"/>
    </row>
    <row r="28" spans="1:17" x14ac:dyDescent="0.2">
      <c r="B28" s="1" t="s">
        <v>21</v>
      </c>
    </row>
    <row r="30" spans="1:17" x14ac:dyDescent="0.2">
      <c r="C30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1:W11">
    <cfRule type="cellIs" dxfId="5" priority="6" stopIfTrue="1" operator="notEqual">
      <formula>0</formula>
    </cfRule>
  </conditionalFormatting>
  <conditionalFormatting sqref="D4:E6 B10:Q19">
    <cfRule type="expression" dxfId="4" priority="5" stopIfTrue="1">
      <formula>#REF!='TRUE'</formula>
    </cfRule>
  </conditionalFormatting>
  <conditionalFormatting sqref="B20:C20">
    <cfRule type="expression" dxfId="3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D33"/>
  <sheetViews>
    <sheetView workbookViewId="0">
      <selection activeCell="Z20" sqref="Y20:Z20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20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19 по ул. МАРИУПОЛЬСКОЕ ШОССЕ</v>
      </c>
      <c r="C4" s="2"/>
      <c r="D4" s="3"/>
      <c r="E4" s="3"/>
      <c r="F4" s="4"/>
    </row>
    <row r="5" spans="1:26" ht="18.75" x14ac:dyDescent="0.3">
      <c r="B5" s="2" t="str">
        <f>XLRPARAMS_period2</f>
        <v>за период c 01.07.2011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01.07.2011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ht="22.5" x14ac:dyDescent="0.2">
      <c r="B10" s="23">
        <f>B9+1</f>
        <v>1</v>
      </c>
      <c r="C10" s="8">
        <v>2011</v>
      </c>
      <c r="D10" s="8">
        <v>10</v>
      </c>
      <c r="E10" s="9" t="s">
        <v>50</v>
      </c>
      <c r="F10" s="9" t="s">
        <v>51</v>
      </c>
      <c r="G10" s="8" t="s">
        <v>30</v>
      </c>
      <c r="H10" s="8">
        <v>1</v>
      </c>
      <c r="I10" s="10">
        <v>300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35</v>
      </c>
    </row>
    <row r="11" spans="1:26" s="17" customFormat="1" ht="22.5" x14ac:dyDescent="0.2">
      <c r="A11" s="1"/>
      <c r="B11" s="23">
        <f>B10+1</f>
        <v>2</v>
      </c>
      <c r="C11" s="8">
        <v>2011</v>
      </c>
      <c r="D11" s="8">
        <v>11</v>
      </c>
      <c r="E11" s="9" t="s">
        <v>52</v>
      </c>
      <c r="F11" s="9" t="s">
        <v>47</v>
      </c>
      <c r="G11" s="8" t="s">
        <v>34</v>
      </c>
      <c r="H11" s="8">
        <v>26.3</v>
      </c>
      <c r="I11" s="10">
        <v>2947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35</v>
      </c>
      <c r="R11" s="14"/>
      <c r="S11" s="15"/>
      <c r="T11" s="15"/>
      <c r="U11" s="16"/>
      <c r="V11" s="16"/>
      <c r="W11" s="16"/>
      <c r="X11" s="15"/>
      <c r="Y11" s="15"/>
      <c r="Z11" s="15"/>
    </row>
    <row r="12" spans="1:26" ht="33.75" x14ac:dyDescent="0.2">
      <c r="B12" s="23">
        <f>B11+1</f>
        <v>3</v>
      </c>
      <c r="C12" s="8">
        <v>2011</v>
      </c>
      <c r="D12" s="8">
        <v>11</v>
      </c>
      <c r="E12" s="9" t="s">
        <v>53</v>
      </c>
      <c r="F12" s="9" t="s">
        <v>54</v>
      </c>
      <c r="G12" s="8" t="s">
        <v>41</v>
      </c>
      <c r="H12" s="8">
        <v>30</v>
      </c>
      <c r="I12" s="10">
        <v>1828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35</v>
      </c>
    </row>
    <row r="13" spans="1:26" ht="22.5" x14ac:dyDescent="0.2">
      <c r="B13" s="23">
        <f>B12+1</f>
        <v>4</v>
      </c>
      <c r="C13" s="8">
        <v>2011</v>
      </c>
      <c r="D13" s="8">
        <v>12</v>
      </c>
      <c r="E13" s="9" t="s">
        <v>55</v>
      </c>
      <c r="F13" s="9" t="s">
        <v>56</v>
      </c>
      <c r="G13" s="8" t="s">
        <v>41</v>
      </c>
      <c r="H13" s="8">
        <v>1.5</v>
      </c>
      <c r="I13" s="10">
        <v>1158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35</v>
      </c>
    </row>
    <row r="14" spans="1:26" ht="22.5" x14ac:dyDescent="0.2">
      <c r="B14" s="23">
        <f t="shared" ref="B14:B22" si="0">B13+1</f>
        <v>5</v>
      </c>
      <c r="C14" s="8">
        <v>2012</v>
      </c>
      <c r="D14" s="8">
        <v>3</v>
      </c>
      <c r="E14" s="9" t="s">
        <v>28</v>
      </c>
      <c r="F14" s="9" t="s">
        <v>57</v>
      </c>
      <c r="G14" s="8" t="s">
        <v>41</v>
      </c>
      <c r="H14" s="8">
        <v>1</v>
      </c>
      <c r="I14" s="10">
        <v>2633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35</v>
      </c>
    </row>
    <row r="15" spans="1:26" ht="22.5" x14ac:dyDescent="0.2">
      <c r="B15" s="23">
        <f t="shared" si="0"/>
        <v>6</v>
      </c>
      <c r="C15" s="8">
        <v>2012</v>
      </c>
      <c r="D15" s="8">
        <v>3</v>
      </c>
      <c r="E15" s="9" t="s">
        <v>58</v>
      </c>
      <c r="F15" s="9" t="s">
        <v>57</v>
      </c>
      <c r="G15" s="8" t="s">
        <v>41</v>
      </c>
      <c r="H15" s="8">
        <v>1</v>
      </c>
      <c r="I15" s="10">
        <v>2407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35</v>
      </c>
    </row>
    <row r="16" spans="1:26" ht="22.5" x14ac:dyDescent="0.2">
      <c r="B16" s="23">
        <f t="shared" si="0"/>
        <v>7</v>
      </c>
      <c r="C16" s="8">
        <v>2012</v>
      </c>
      <c r="D16" s="8">
        <v>4</v>
      </c>
      <c r="E16" s="9" t="s">
        <v>59</v>
      </c>
      <c r="F16" s="9" t="s">
        <v>60</v>
      </c>
      <c r="G16" s="8" t="s">
        <v>41</v>
      </c>
      <c r="H16" s="8">
        <v>30</v>
      </c>
      <c r="I16" s="10">
        <v>920</v>
      </c>
      <c r="J16" s="8" t="e">
        <f>Report54_fact_FOT2</f>
        <v>#NAME?</v>
      </c>
      <c r="K16" s="8" t="e">
        <f>Report54_fact_FOT3</f>
        <v>#NAME?</v>
      </c>
      <c r="L16" s="8" t="e">
        <f>Report54_fact_materials2</f>
        <v>#NAME?</v>
      </c>
      <c r="M16" s="8" t="e">
        <f>Report54_fact_profitability</f>
        <v>#NAME?</v>
      </c>
      <c r="N16" s="8" t="e">
        <f>Report54_fact_ALL2</f>
        <v>#NAME?</v>
      </c>
      <c r="O16" s="8"/>
      <c r="P16" s="25"/>
      <c r="Q16" s="8" t="s">
        <v>35</v>
      </c>
    </row>
    <row r="17" spans="1:17" ht="45" x14ac:dyDescent="0.2">
      <c r="B17" s="23">
        <f t="shared" si="0"/>
        <v>8</v>
      </c>
      <c r="C17" s="8">
        <v>2012</v>
      </c>
      <c r="D17" s="8">
        <v>8</v>
      </c>
      <c r="E17" s="9" t="s">
        <v>61</v>
      </c>
      <c r="F17" s="9" t="s">
        <v>62</v>
      </c>
      <c r="G17" s="8" t="s">
        <v>34</v>
      </c>
      <c r="H17" s="8">
        <v>10</v>
      </c>
      <c r="I17" s="10">
        <v>4286</v>
      </c>
      <c r="J17" s="8" t="e">
        <f>Report54_fact_FOT2</f>
        <v>#NAME?</v>
      </c>
      <c r="K17" s="8" t="e">
        <f>Report54_fact_FOT3</f>
        <v>#NAME?</v>
      </c>
      <c r="L17" s="8" t="e">
        <f>Report54_fact_materials2</f>
        <v>#NAME?</v>
      </c>
      <c r="M17" s="8" t="e">
        <f>Report54_fact_profitability</f>
        <v>#NAME?</v>
      </c>
      <c r="N17" s="8" t="e">
        <f>Report54_fact_ALL2</f>
        <v>#NAME?</v>
      </c>
      <c r="O17" s="8"/>
      <c r="P17" s="25"/>
      <c r="Q17" s="8" t="s">
        <v>35</v>
      </c>
    </row>
    <row r="18" spans="1:17" ht="22.5" x14ac:dyDescent="0.2">
      <c r="B18" s="23">
        <f t="shared" si="0"/>
        <v>9</v>
      </c>
      <c r="C18" s="8">
        <v>2012</v>
      </c>
      <c r="D18" s="8">
        <v>9</v>
      </c>
      <c r="E18" s="9" t="s">
        <v>28</v>
      </c>
      <c r="F18" s="9" t="s">
        <v>60</v>
      </c>
      <c r="G18" s="8" t="s">
        <v>41</v>
      </c>
      <c r="H18" s="8">
        <v>1070</v>
      </c>
      <c r="I18" s="10">
        <v>40706</v>
      </c>
      <c r="J18" s="8" t="e">
        <f>Report54_fact_FOT2</f>
        <v>#NAME?</v>
      </c>
      <c r="K18" s="8" t="e">
        <f>Report54_fact_FOT3</f>
        <v>#NAME?</v>
      </c>
      <c r="L18" s="8" t="e">
        <f>Report54_fact_materials2</f>
        <v>#NAME?</v>
      </c>
      <c r="M18" s="8" t="e">
        <f>Report54_fact_profitability</f>
        <v>#NAME?</v>
      </c>
      <c r="N18" s="8" t="e">
        <f>Report54_fact_ALL2</f>
        <v>#NAME?</v>
      </c>
      <c r="O18" s="8"/>
      <c r="P18" s="25"/>
      <c r="Q18" s="8" t="s">
        <v>35</v>
      </c>
    </row>
    <row r="19" spans="1:17" ht="22.5" x14ac:dyDescent="0.2">
      <c r="B19" s="23">
        <f t="shared" si="0"/>
        <v>10</v>
      </c>
      <c r="C19" s="8">
        <v>2012</v>
      </c>
      <c r="D19" s="8">
        <v>10</v>
      </c>
      <c r="E19" s="9" t="s">
        <v>63</v>
      </c>
      <c r="F19" s="9" t="s">
        <v>64</v>
      </c>
      <c r="G19" s="8" t="s">
        <v>41</v>
      </c>
      <c r="H19" s="8">
        <v>1050</v>
      </c>
      <c r="I19" s="10">
        <v>14230</v>
      </c>
      <c r="J19" s="8" t="e">
        <f>Report54_fact_FOT2</f>
        <v>#NAME?</v>
      </c>
      <c r="K19" s="8" t="e">
        <f>Report54_fact_FOT3</f>
        <v>#NAME?</v>
      </c>
      <c r="L19" s="8" t="e">
        <f>Report54_fact_materials2</f>
        <v>#NAME?</v>
      </c>
      <c r="M19" s="8" t="e">
        <f>Report54_fact_profitability</f>
        <v>#NAME?</v>
      </c>
      <c r="N19" s="8" t="e">
        <f>Report54_fact_ALL2</f>
        <v>#NAME?</v>
      </c>
      <c r="O19" s="8"/>
      <c r="P19" s="25"/>
      <c r="Q19" s="8" t="s">
        <v>35</v>
      </c>
    </row>
    <row r="20" spans="1:17" ht="33.75" x14ac:dyDescent="0.2">
      <c r="B20" s="23">
        <f t="shared" si="0"/>
        <v>11</v>
      </c>
      <c r="C20" s="8">
        <v>2012</v>
      </c>
      <c r="D20" s="8">
        <v>10</v>
      </c>
      <c r="E20" s="9" t="s">
        <v>65</v>
      </c>
      <c r="F20" s="9" t="s">
        <v>66</v>
      </c>
      <c r="G20" s="8" t="s">
        <v>30</v>
      </c>
      <c r="H20" s="8">
        <v>1</v>
      </c>
      <c r="I20" s="10">
        <v>2107</v>
      </c>
      <c r="J20" s="8" t="e">
        <f>Report54_fact_FOT2</f>
        <v>#NAME?</v>
      </c>
      <c r="K20" s="8" t="e">
        <f>Report54_fact_FOT3</f>
        <v>#NAME?</v>
      </c>
      <c r="L20" s="8" t="e">
        <f>Report54_fact_materials2</f>
        <v>#NAME?</v>
      </c>
      <c r="M20" s="8" t="e">
        <f>Report54_fact_profitability</f>
        <v>#NAME?</v>
      </c>
      <c r="N20" s="8" t="e">
        <f>Report54_fact_ALL2</f>
        <v>#NAME?</v>
      </c>
      <c r="O20" s="8"/>
      <c r="P20" s="25"/>
      <c r="Q20" s="8" t="s">
        <v>35</v>
      </c>
    </row>
    <row r="21" spans="1:17" ht="33.75" x14ac:dyDescent="0.2">
      <c r="B21" s="23">
        <f t="shared" si="0"/>
        <v>12</v>
      </c>
      <c r="C21" s="8">
        <v>2012</v>
      </c>
      <c r="D21" s="8">
        <v>10</v>
      </c>
      <c r="E21" s="9" t="s">
        <v>67</v>
      </c>
      <c r="F21" s="9" t="s">
        <v>66</v>
      </c>
      <c r="G21" s="8" t="s">
        <v>30</v>
      </c>
      <c r="H21" s="8">
        <v>1</v>
      </c>
      <c r="I21" s="10">
        <v>660</v>
      </c>
      <c r="J21" s="8" t="e">
        <f>Report54_fact_FOT2</f>
        <v>#NAME?</v>
      </c>
      <c r="K21" s="8" t="e">
        <f>Report54_fact_FOT3</f>
        <v>#NAME?</v>
      </c>
      <c r="L21" s="8" t="e">
        <f>Report54_fact_materials2</f>
        <v>#NAME?</v>
      </c>
      <c r="M21" s="8" t="e">
        <f>Report54_fact_profitability</f>
        <v>#NAME?</v>
      </c>
      <c r="N21" s="8" t="e">
        <f>Report54_fact_ALL2</f>
        <v>#NAME?</v>
      </c>
      <c r="O21" s="8"/>
      <c r="P21" s="25"/>
      <c r="Q21" s="8" t="s">
        <v>35</v>
      </c>
    </row>
    <row r="22" spans="1:17" ht="33.75" x14ac:dyDescent="0.2">
      <c r="B22" s="23">
        <f t="shared" si="0"/>
        <v>13</v>
      </c>
      <c r="C22" s="8">
        <v>2012</v>
      </c>
      <c r="D22" s="8">
        <v>11</v>
      </c>
      <c r="E22" s="9" t="s">
        <v>68</v>
      </c>
      <c r="F22" s="9" t="s">
        <v>69</v>
      </c>
      <c r="G22" s="8" t="s">
        <v>30</v>
      </c>
      <c r="H22" s="8">
        <v>1</v>
      </c>
      <c r="I22" s="10">
        <v>1439</v>
      </c>
      <c r="J22" s="8" t="e">
        <f>Report54_fact_FOT2</f>
        <v>#NAME?</v>
      </c>
      <c r="K22" s="8" t="e">
        <f>Report54_fact_FOT3</f>
        <v>#NAME?</v>
      </c>
      <c r="L22" s="8" t="e">
        <f>Report54_fact_materials2</f>
        <v>#NAME?</v>
      </c>
      <c r="M22" s="8" t="e">
        <f>Report54_fact_profitability</f>
        <v>#NAME?</v>
      </c>
      <c r="N22" s="8" t="e">
        <f>Report54_fact_ALL2</f>
        <v>#NAME?</v>
      </c>
      <c r="O22" s="8"/>
      <c r="P22" s="25"/>
      <c r="Q22" s="8" t="s">
        <v>35</v>
      </c>
    </row>
    <row r="23" spans="1:17" ht="12" x14ac:dyDescent="0.2">
      <c r="A23" s="17"/>
      <c r="B23" s="3"/>
      <c r="C23" s="3"/>
      <c r="D23" s="11"/>
      <c r="E23" s="11"/>
      <c r="F23" s="11"/>
      <c r="G23" s="11"/>
      <c r="H23" s="11"/>
      <c r="I23" s="12"/>
      <c r="J23" s="13" t="e">
        <f>SUM($J$10:$J$22)</f>
        <v>#NAME?</v>
      </c>
      <c r="K23" s="13" t="e">
        <f>SUM($K$10:$K$22)</f>
        <v>#NAME?</v>
      </c>
      <c r="L23" s="13" t="e">
        <f>SUM($L$10:$L$22)</f>
        <v>#NAME?</v>
      </c>
      <c r="M23" s="13" t="e">
        <f>SUM($M$10:$M$22)</f>
        <v>#NAME?</v>
      </c>
      <c r="N23" s="13" t="e">
        <f>SUM($N$10:$N$22)</f>
        <v>#NAME?</v>
      </c>
      <c r="O23" s="13"/>
      <c r="P23" s="13"/>
      <c r="Q23" s="13"/>
    </row>
    <row r="25" spans="1:17" x14ac:dyDescent="0.2">
      <c r="B25" s="1" t="s">
        <v>19</v>
      </c>
    </row>
    <row r="28" spans="1:17" ht="12.75" x14ac:dyDescent="0.2">
      <c r="B28" s="18"/>
      <c r="C28" s="18"/>
    </row>
    <row r="29" spans="1:17" ht="12.75" x14ac:dyDescent="0.2">
      <c r="B29" s="18" t="s">
        <v>70</v>
      </c>
      <c r="C29" s="18"/>
    </row>
    <row r="30" spans="1:17" ht="12.75" x14ac:dyDescent="0.2">
      <c r="B30" s="4"/>
      <c r="C30" s="4"/>
    </row>
    <row r="31" spans="1:17" x14ac:dyDescent="0.2">
      <c r="B31" s="1" t="s">
        <v>21</v>
      </c>
    </row>
    <row r="33" spans="3:3" x14ac:dyDescent="0.2">
      <c r="C33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1:W11">
    <cfRule type="cellIs" dxfId="2" priority="6" stopIfTrue="1" operator="notEqual">
      <formula>0</formula>
    </cfRule>
  </conditionalFormatting>
  <conditionalFormatting sqref="D4:E6 B10:Q22">
    <cfRule type="expression" dxfId="1" priority="5" stopIfTrue="1">
      <formula>#REF!='TRUE'</formula>
    </cfRule>
  </conditionalFormatting>
  <conditionalFormatting sqref="B23:C23">
    <cfRule type="expression" dxfId="0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I6"/>
  <sheetViews>
    <sheetView workbookViewId="0">
      <selection activeCell="A30021" sqref="A30021:S30022"/>
    </sheetView>
  </sheetViews>
  <sheetFormatPr defaultRowHeight="11.25" x14ac:dyDescent="0.2"/>
  <sheetData>
    <row r="5" spans="1:9" x14ac:dyDescent="0.2">
      <c r="A5" s="36" t="s">
        <v>22</v>
      </c>
      <c r="B5" t="e">
        <f>XLR_ERRNAME</f>
        <v>#NAME?</v>
      </c>
    </row>
    <row r="6" spans="1:9" x14ac:dyDescent="0.2">
      <c r="A6" t="s">
        <v>23</v>
      </c>
      <c r="B6" s="37" t="s">
        <v>24</v>
      </c>
      <c r="C6" s="37" t="s">
        <v>25</v>
      </c>
      <c r="D6" s="37" t="s">
        <v>26</v>
      </c>
      <c r="E6" s="37" t="s">
        <v>27</v>
      </c>
      <c r="H6" s="37" t="s">
        <v>25</v>
      </c>
      <c r="I6" s="37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Ремонт</vt:lpstr>
      <vt:lpstr>Содержание</vt:lpstr>
      <vt:lpstr>detailRange2</vt:lpstr>
      <vt:lpstr>detailRange3</vt:lpstr>
      <vt:lpstr>Ремонт!Заголовки_для_печати</vt:lpstr>
      <vt:lpstr>Содержание!Заголовки_для_печати</vt:lpstr>
    </vt:vector>
  </TitlesOfParts>
  <Company>AF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2008-09-02T07:56:24Z</cp:lastPrinted>
  <dcterms:created xsi:type="dcterms:W3CDTF">2000-01-15T16:53:55Z</dcterms:created>
  <dcterms:modified xsi:type="dcterms:W3CDTF">2013-02-11T09:46:17Z</dcterms:modified>
</cp:coreProperties>
</file>