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Ремонт!$A$10:$Q$39</definedName>
    <definedName name="detailRange3">Содержание!$A$10:$Q$61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9" i="3" l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N60" i="3"/>
  <c r="M60" i="3"/>
  <c r="L60" i="3"/>
  <c r="K60" i="3"/>
  <c r="J60" i="3"/>
  <c r="N59" i="3"/>
  <c r="M59" i="3"/>
  <c r="L59" i="3"/>
  <c r="K59" i="3"/>
  <c r="J59" i="3"/>
  <c r="N58" i="3"/>
  <c r="M58" i="3"/>
  <c r="L58" i="3"/>
  <c r="K58" i="3"/>
  <c r="J58" i="3"/>
  <c r="N57" i="3"/>
  <c r="M57" i="3"/>
  <c r="L57" i="3"/>
  <c r="K57" i="3"/>
  <c r="J57" i="3"/>
  <c r="N56" i="3"/>
  <c r="M56" i="3"/>
  <c r="L56" i="3"/>
  <c r="K56" i="3"/>
  <c r="J56" i="3"/>
  <c r="N55" i="3"/>
  <c r="M55" i="3"/>
  <c r="L55" i="3"/>
  <c r="K55" i="3"/>
  <c r="J55" i="3"/>
  <c r="N54" i="3"/>
  <c r="M54" i="3"/>
  <c r="L54" i="3"/>
  <c r="K54" i="3"/>
  <c r="J54" i="3"/>
  <c r="N53" i="3"/>
  <c r="M53" i="3"/>
  <c r="L53" i="3"/>
  <c r="K53" i="3"/>
  <c r="J53" i="3"/>
  <c r="N52" i="3"/>
  <c r="M52" i="3"/>
  <c r="L52" i="3"/>
  <c r="K52" i="3"/>
  <c r="J52" i="3"/>
  <c r="N51" i="3"/>
  <c r="M51" i="3"/>
  <c r="L51" i="3"/>
  <c r="K51" i="3"/>
  <c r="J51" i="3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61" i="3" s="1"/>
  <c r="M10" i="3"/>
  <c r="M61" i="3" s="1"/>
  <c r="L10" i="3"/>
  <c r="L61" i="3" s="1"/>
  <c r="K10" i="3"/>
  <c r="K61" i="3" s="1"/>
  <c r="J10" i="3"/>
  <c r="J61" i="3" s="1"/>
  <c r="B10" i="3"/>
  <c r="B11" i="3" s="1"/>
  <c r="B12" i="3" s="1"/>
  <c r="B13" i="3" s="1"/>
  <c r="B14" i="3" s="1"/>
  <c r="B15" i="3" s="1"/>
  <c r="B16" i="3" s="1"/>
  <c r="B17" i="3" s="1"/>
  <c r="B18" i="3" s="1"/>
  <c r="I39" i="2"/>
  <c r="N38" i="2"/>
  <c r="M38" i="2"/>
  <c r="L38" i="2"/>
  <c r="K38" i="2"/>
  <c r="J38" i="2"/>
  <c r="N37" i="2"/>
  <c r="M37" i="2"/>
  <c r="L37" i="2"/>
  <c r="K37" i="2"/>
  <c r="J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9" i="2" s="1"/>
  <c r="M10" i="2"/>
  <c r="M39" i="2" s="1"/>
  <c r="L10" i="2"/>
  <c r="L39" i="2" s="1"/>
  <c r="K10" i="2"/>
  <c r="K39" i="2" s="1"/>
  <c r="J10" i="2"/>
  <c r="J39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5" i="4"/>
  <c r="B5" i="3"/>
  <c r="B5" i="2"/>
  <c r="S3" i="3"/>
  <c r="S2" i="3"/>
  <c r="S3" i="2"/>
  <c r="S2" i="2"/>
  <c r="B6" i="3"/>
  <c r="B4" i="3"/>
  <c r="B42" i="2"/>
  <c r="B6" i="2"/>
  <c r="B4" i="2"/>
</calcChain>
</file>

<file path=xl/sharedStrings.xml><?xml version="1.0" encoding="utf-8"?>
<sst xmlns="http://schemas.openxmlformats.org/spreadsheetml/2006/main" count="367" uniqueCount="144">
  <si>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</si>
  <si>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</si>
  <si>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</si>
  <si>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</si>
  <si>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</si>
  <si>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</si>
  <si>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</si>
  <si>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</si>
  <si>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</si>
  <si>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</si>
  <si>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</si>
  <si>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</si>
  <si>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</si>
  <si>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</si>
  <si>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</si>
  <si>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</si>
  <si>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</si>
  <si>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</si>
  <si>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</si>
  <si>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</si>
  <si>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</si>
  <si>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</si>
  <si>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</si>
  <si>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</si>
  <si>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1/3 по ул. ТРАНСПОРТНАЯ</t>
  </si>
  <si>
    <t>за период c 01.01.2010 по 31.12.2012</t>
  </si>
  <si>
    <t/>
  </si>
  <si>
    <t>Управляющая компания ООО "УК "Западное" с 01.01.2010</t>
  </si>
  <si>
    <t>подвал, кв19</t>
  </si>
  <si>
    <t>Смена трубопроводов отопления из стальных на металл-полимерные при стояковой системе диаметром до 25</t>
  </si>
  <si>
    <t>п.м.</t>
  </si>
  <si>
    <t>Выполнено</t>
  </si>
  <si>
    <t>кв.31</t>
  </si>
  <si>
    <t>Смена труб канализации Ф до 100мм</t>
  </si>
  <si>
    <t>кв.50</t>
  </si>
  <si>
    <t>Смена труб внутреннего водостока (чугунных) 100 мм</t>
  </si>
  <si>
    <t>подвал применительно, ХВС</t>
  </si>
  <si>
    <t>Смена отдельных участков трубопроводов D50мм (ГВС)</t>
  </si>
  <si>
    <t>Выполнено. Аврийная ситуация</t>
  </si>
  <si>
    <t>кв.53,подвал</t>
  </si>
  <si>
    <t>Смена отдельных участков трубопроводов D 20 (отопление)</t>
  </si>
  <si>
    <t>м.</t>
  </si>
  <si>
    <t>кв.31,48</t>
  </si>
  <si>
    <t>Смена рулонных кровель из наплавляемых материалов в 1 слой</t>
  </si>
  <si>
    <t>кв.м</t>
  </si>
  <si>
    <t>Прием В.К. Однижко от 22.04.10г., Доп контроль № 21 ж от 22.03.10. Выполнено</t>
  </si>
  <si>
    <t>подвал, ХВС, применительно</t>
  </si>
  <si>
    <t>Выполнено по АДС 05</t>
  </si>
  <si>
    <t>тех.этаж, кв.31, над лоджией</t>
  </si>
  <si>
    <t>Ремонт штукатурки стен</t>
  </si>
  <si>
    <t>Прокуратура Вх. №3096 от 26.05.10, ЗАЯВЛЕНИЕ В жхк № . Выполнено</t>
  </si>
  <si>
    <t>Смена отдельных участков трубопроводов до D100 мм (ГВС)</t>
  </si>
  <si>
    <t>Выполнено, поручение С.В. Атаманкина</t>
  </si>
  <si>
    <t>За 12 месяцев</t>
  </si>
  <si>
    <t>Услуги Банков и почты по приему платежей</t>
  </si>
  <si>
    <t>Услуги ЕРКЦ по печати, начислению, перерасчетам и доставке квитанций</t>
  </si>
  <si>
    <t>кв.10,11,21,64,65</t>
  </si>
  <si>
    <t>Протокол приоритетности</t>
  </si>
  <si>
    <t>кв.52</t>
  </si>
  <si>
    <t>Смена отдельных участков трубопроводов D20 мм (ГВС)</t>
  </si>
  <si>
    <t>Выполнено.план марта</t>
  </si>
  <si>
    <t>подвал Применительно ХВС</t>
  </si>
  <si>
    <t>Смена отдельных участков трубопроводов D 25 (ГВС)</t>
  </si>
  <si>
    <t>Выполнено по АДС-05</t>
  </si>
  <si>
    <t>подвал</t>
  </si>
  <si>
    <t>Перенос с 08.10.2010г. Выполнено</t>
  </si>
  <si>
    <t>кв.16</t>
  </si>
  <si>
    <t>Ремонт цоколя тол. 40мм350</t>
  </si>
  <si>
    <t>кв.42, Применительно ХВС</t>
  </si>
  <si>
    <t>Смена отдельных участков трубопроводов D32мм (ГВС)</t>
  </si>
  <si>
    <t>кв.42</t>
  </si>
  <si>
    <t>Обращение жит. № 1895 от 29.08.2011г.Выполнено</t>
  </si>
  <si>
    <t>кв.9 Применительно D50,110</t>
  </si>
  <si>
    <t>Выполнено АДС-05</t>
  </si>
  <si>
    <t>кв.9,Применительно ХВС D20,25,40</t>
  </si>
  <si>
    <t>кв.9, Применительно D20,25,40</t>
  </si>
  <si>
    <t>подвал, Применительно D25,32,40,50,63</t>
  </si>
  <si>
    <t>Прием директора, выполнено</t>
  </si>
  <si>
    <t>кв.16, смена труб КНС ф50мм</t>
  </si>
  <si>
    <t>Проверка и ремонт теплообменника с гид. Испытаниями</t>
  </si>
  <si>
    <t>шт.</t>
  </si>
  <si>
    <t>Очистка помещения от мусора</t>
  </si>
  <si>
    <t>тн</t>
  </si>
  <si>
    <t>Ремонт теплообменника</t>
  </si>
  <si>
    <t>Водоотлив из подвала насосами (ручными)</t>
  </si>
  <si>
    <t>м3</t>
  </si>
  <si>
    <t>ремонт ступеней</t>
  </si>
  <si>
    <t>Ремонт цементной стяжки  полов</t>
  </si>
  <si>
    <t>ввод ЦО</t>
  </si>
  <si>
    <t>Гидравлические испытания трубопровода Ф до 100мм</t>
  </si>
  <si>
    <t>ЦО</t>
  </si>
  <si>
    <t>подвал, ЦО</t>
  </si>
  <si>
    <t>Ремонт задвижки D до 100 мм без снятия с места</t>
  </si>
  <si>
    <t>смена сопла, применительно</t>
  </si>
  <si>
    <t>Смена задвижек D до 100мм</t>
  </si>
  <si>
    <t>Прочистка врезок ЦО</t>
  </si>
  <si>
    <t>кв.23-31</t>
  </si>
  <si>
    <t>Ликвидация воздушных пробок</t>
  </si>
  <si>
    <t>подвал+уборка мусора</t>
  </si>
  <si>
    <t>подвал Применительно откачка и очистка подвала</t>
  </si>
  <si>
    <t>подвал Применительно ХВС , разогрев труб</t>
  </si>
  <si>
    <t>Ремонт запорной арматуры без снятия с места D 25 мм ЦО</t>
  </si>
  <si>
    <t>кв.52 Применительно смена крана</t>
  </si>
  <si>
    <t>Cмена сан. приборов умывальник</t>
  </si>
  <si>
    <t>Дезинсекция помещений</t>
  </si>
  <si>
    <t>Выполнено подрядной орг-ей ООО "ПАРТЭК"</t>
  </si>
  <si>
    <t>выход на кровлю</t>
  </si>
  <si>
    <t>Ремонт дверного блока</t>
  </si>
  <si>
    <t>Применительно ремонт и уст-ка поручня</t>
  </si>
  <si>
    <t>Установка металлических ограждений с поручнями</t>
  </si>
  <si>
    <t>подвал, Применительно опрес.внутр.сист.ЦО</t>
  </si>
  <si>
    <t>подвал,Применит.внутр.сист.ЦО</t>
  </si>
  <si>
    <t>кв.46</t>
  </si>
  <si>
    <t>подвал,Применительно установка сопел</t>
  </si>
  <si>
    <t>Установка заглушек на трубопроводах диаметром до 50мм</t>
  </si>
  <si>
    <t>На детской площадке</t>
  </si>
  <si>
    <t>Смена ж/б люка</t>
  </si>
  <si>
    <t>кв.9</t>
  </si>
  <si>
    <t>Прочистка вентканалов</t>
  </si>
  <si>
    <t>Выполнено ООО "Белый Медведь"</t>
  </si>
  <si>
    <t>территория, прмменительно окраска деревьев и скамеек</t>
  </si>
  <si>
    <t>Масляная окраска детских площадок</t>
  </si>
  <si>
    <t>подъезд, применительно усмтановка аншлагов</t>
  </si>
  <si>
    <t>Ремонт оконных переплетов</t>
  </si>
  <si>
    <t>кв.54</t>
  </si>
  <si>
    <t>ливневка, применительно ремонт ливневки</t>
  </si>
  <si>
    <t>Cмена замков накладных</t>
  </si>
  <si>
    <t>кв.11, смена провода</t>
  </si>
  <si>
    <t>Элепроводка в камерах кабель или провод</t>
  </si>
  <si>
    <t>Ремонт дверного полотна со смено брусков обвязки горизонтальной на 2 сопряжения</t>
  </si>
  <si>
    <t>кв.40, смена ламп</t>
  </si>
  <si>
    <t>Электромонтажные работы</t>
  </si>
  <si>
    <t>подвал, смена ламп</t>
  </si>
  <si>
    <t>подъезд, монтаж светильника наружного освещения</t>
  </si>
  <si>
    <t>заполнение системы ЦО с промывкой</t>
  </si>
  <si>
    <t>подъезд 2 (подвал)</t>
  </si>
  <si>
    <t>Ремонт шиферной кровли со сменой обрешетки</t>
  </si>
  <si>
    <t>кв.32</t>
  </si>
  <si>
    <t>Ремонт групповых щитков на лестничных клетках без ремонта автоматов</t>
  </si>
  <si>
    <t>кв.49,62,подъезды 3, 4, ревизия ЩЭ</t>
  </si>
  <si>
    <t>подъезд 5, укрепление парапета</t>
  </si>
  <si>
    <t>подвал, обшивка стен доской</t>
  </si>
  <si>
    <t>кв.52-53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</si>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</sst>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9"/>
  <sheetViews>
    <sheetView tabSelected="1" workbookViewId="0">
      <selection activeCell="B45" sqref="B45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1/3 по ул. ТРАНСПОРТНАЯ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45" x14ac:dyDescent="0.2">
      <c r="B10" s="23">
        <f>B9+1</f>
        <v>1</v>
      </c>
      <c r="C10" s="8">
        <v>2010</v>
      </c>
      <c r="D10" s="8">
        <v>1</v>
      </c>
      <c r="E10" s="9" t="s">
        <v>28</v>
      </c>
      <c r="F10" s="9" t="s">
        <v>29</v>
      </c>
      <c r="G10" s="8" t="s">
        <v>30</v>
      </c>
      <c r="H10" s="8">
        <v>10</v>
      </c>
      <c r="I10" s="10">
        <v>2093.37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</v>
      </c>
      <c r="E11" s="9" t="s">
        <v>32</v>
      </c>
      <c r="F11" s="9" t="s">
        <v>33</v>
      </c>
      <c r="G11" s="8" t="s">
        <v>30</v>
      </c>
      <c r="H11" s="8">
        <v>2</v>
      </c>
      <c r="I11" s="10">
        <v>1337.82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</v>
      </c>
      <c r="E12" s="9" t="s">
        <v>34</v>
      </c>
      <c r="F12" s="9" t="s">
        <v>35</v>
      </c>
      <c r="G12" s="8" t="s">
        <v>30</v>
      </c>
      <c r="H12" s="8">
        <v>2</v>
      </c>
      <c r="I12" s="10">
        <v>1202.26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>B12+1</f>
        <v>4</v>
      </c>
      <c r="C13" s="8">
        <v>2010</v>
      </c>
      <c r="D13" s="8">
        <v>2</v>
      </c>
      <c r="E13" s="9" t="s">
        <v>36</v>
      </c>
      <c r="F13" s="9" t="s">
        <v>37</v>
      </c>
      <c r="G13" s="8" t="s">
        <v>30</v>
      </c>
      <c r="H13" s="8">
        <v>2</v>
      </c>
      <c r="I13" s="10">
        <v>1022.8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38</v>
      </c>
    </row>
    <row r="14" spans="1:26" ht="22.5" x14ac:dyDescent="0.2">
      <c r="B14" s="23">
        <f>B13+1</f>
        <v>5</v>
      </c>
      <c r="C14" s="8">
        <v>2010</v>
      </c>
      <c r="D14" s="8">
        <v>2</v>
      </c>
      <c r="E14" s="9" t="s">
        <v>39</v>
      </c>
      <c r="F14" s="9" t="s">
        <v>40</v>
      </c>
      <c r="G14" s="8" t="s">
        <v>41</v>
      </c>
      <c r="H14" s="8">
        <v>4.5</v>
      </c>
      <c r="I14" s="10">
        <v>917.89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38</v>
      </c>
    </row>
    <row r="15" spans="1:26" ht="22.5" x14ac:dyDescent="0.2">
      <c r="B15" s="23">
        <f>B14+1</f>
        <v>6</v>
      </c>
      <c r="C15" s="8">
        <v>2010</v>
      </c>
      <c r="D15" s="8">
        <v>5</v>
      </c>
      <c r="E15" s="9" t="s">
        <v>42</v>
      </c>
      <c r="F15" s="9" t="s">
        <v>43</v>
      </c>
      <c r="G15" s="8" t="s">
        <v>44</v>
      </c>
      <c r="H15" s="8">
        <v>23.8</v>
      </c>
      <c r="I15" s="10">
        <v>30600.15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22.5" x14ac:dyDescent="0.2">
      <c r="B16" s="23">
        <f>B15+1</f>
        <v>7</v>
      </c>
      <c r="C16" s="8">
        <v>2010</v>
      </c>
      <c r="D16" s="8">
        <v>5</v>
      </c>
      <c r="E16" s="9" t="s">
        <v>46</v>
      </c>
      <c r="F16" s="9" t="s">
        <v>37</v>
      </c>
      <c r="G16" s="8" t="s">
        <v>30</v>
      </c>
      <c r="H16" s="8">
        <v>4</v>
      </c>
      <c r="I16" s="10">
        <v>1521.09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47</v>
      </c>
    </row>
    <row r="17" spans="2:17" ht="22.5" x14ac:dyDescent="0.2">
      <c r="B17" s="23">
        <f>B16+1</f>
        <v>8</v>
      </c>
      <c r="C17" s="8">
        <v>2010</v>
      </c>
      <c r="D17" s="8">
        <v>6</v>
      </c>
      <c r="E17" s="9" t="s">
        <v>48</v>
      </c>
      <c r="F17" s="9" t="s">
        <v>49</v>
      </c>
      <c r="G17" s="8" t="s">
        <v>44</v>
      </c>
      <c r="H17" s="8">
        <v>7.8</v>
      </c>
      <c r="I17" s="10">
        <v>6420.26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50</v>
      </c>
    </row>
    <row r="18" spans="2:17" ht="22.5" x14ac:dyDescent="0.2">
      <c r="B18" s="23">
        <f>B17+1</f>
        <v>9</v>
      </c>
      <c r="C18" s="8">
        <v>2010</v>
      </c>
      <c r="D18" s="8">
        <v>9</v>
      </c>
      <c r="E18" s="9" t="s">
        <v>46</v>
      </c>
      <c r="F18" s="9" t="s">
        <v>51</v>
      </c>
      <c r="G18" s="8" t="s">
        <v>30</v>
      </c>
      <c r="H18" s="8">
        <v>11.5</v>
      </c>
      <c r="I18" s="10">
        <v>7024.87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52</v>
      </c>
    </row>
    <row r="19" spans="2:17" ht="22.5" x14ac:dyDescent="0.2">
      <c r="B19" s="23">
        <f>B18+1</f>
        <v>10</v>
      </c>
      <c r="C19" s="8">
        <v>2010</v>
      </c>
      <c r="D19" s="8">
        <v>12</v>
      </c>
      <c r="E19" s="9" t="s">
        <v>53</v>
      </c>
      <c r="F19" s="9" t="s">
        <v>54</v>
      </c>
      <c r="G19" s="8" t="s">
        <v>44</v>
      </c>
      <c r="H19" s="8">
        <v>0</v>
      </c>
      <c r="I19" s="10">
        <v>7196.3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2:17" ht="33.75" x14ac:dyDescent="0.2">
      <c r="B20" s="23">
        <f>B19+1</f>
        <v>11</v>
      </c>
      <c r="C20" s="8">
        <v>2010</v>
      </c>
      <c r="D20" s="8">
        <v>12</v>
      </c>
      <c r="E20" s="9" t="s">
        <v>53</v>
      </c>
      <c r="F20" s="9" t="s">
        <v>55</v>
      </c>
      <c r="G20" s="8" t="s">
        <v>44</v>
      </c>
      <c r="H20" s="8">
        <v>0</v>
      </c>
      <c r="I20" s="10">
        <v>6349.68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2:17" ht="22.5" x14ac:dyDescent="0.2">
      <c r="B21" s="23">
        <f>B20+1</f>
        <v>12</v>
      </c>
      <c r="C21" s="8">
        <v>2011</v>
      </c>
      <c r="D21" s="8">
        <v>6</v>
      </c>
      <c r="E21" s="9" t="s">
        <v>56</v>
      </c>
      <c r="F21" s="9" t="s">
        <v>43</v>
      </c>
      <c r="G21" s="8" t="s">
        <v>44</v>
      </c>
      <c r="H21" s="8">
        <v>403.5</v>
      </c>
      <c r="I21" s="10">
        <v>69219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57</v>
      </c>
    </row>
    <row r="22" spans="2:17" ht="22.5" x14ac:dyDescent="0.2">
      <c r="B22" s="23">
        <f>B21+1</f>
        <v>13</v>
      </c>
      <c r="C22" s="8">
        <v>2011</v>
      </c>
      <c r="D22" s="8">
        <v>6</v>
      </c>
      <c r="E22" s="9" t="s">
        <v>58</v>
      </c>
      <c r="F22" s="9" t="s">
        <v>59</v>
      </c>
      <c r="G22" s="8" t="s">
        <v>30</v>
      </c>
      <c r="H22" s="8">
        <v>3.5</v>
      </c>
      <c r="I22" s="10">
        <v>1514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60</v>
      </c>
    </row>
    <row r="23" spans="2:17" ht="22.5" x14ac:dyDescent="0.2">
      <c r="B23" s="23">
        <f>B22+1</f>
        <v>14</v>
      </c>
      <c r="C23" s="8">
        <v>2011</v>
      </c>
      <c r="D23" s="8">
        <v>6</v>
      </c>
      <c r="E23" s="9" t="s">
        <v>61</v>
      </c>
      <c r="F23" s="9" t="s">
        <v>62</v>
      </c>
      <c r="G23" s="8" t="s">
        <v>30</v>
      </c>
      <c r="H23" s="8">
        <v>3</v>
      </c>
      <c r="I23" s="10">
        <v>889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63</v>
      </c>
    </row>
    <row r="24" spans="2:17" ht="22.5" x14ac:dyDescent="0.2">
      <c r="B24" s="23">
        <f>B23+1</f>
        <v>15</v>
      </c>
      <c r="C24" s="8">
        <v>2011</v>
      </c>
      <c r="D24" s="8">
        <v>7</v>
      </c>
      <c r="E24" s="9" t="s">
        <v>64</v>
      </c>
      <c r="F24" s="9" t="s">
        <v>33</v>
      </c>
      <c r="G24" s="8" t="s">
        <v>30</v>
      </c>
      <c r="H24" s="8">
        <v>5.5</v>
      </c>
      <c r="I24" s="10">
        <v>2481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65</v>
      </c>
    </row>
    <row r="25" spans="2:17" x14ac:dyDescent="0.2">
      <c r="B25" s="23">
        <f>B24+1</f>
        <v>16</v>
      </c>
      <c r="C25" s="8">
        <v>2011</v>
      </c>
      <c r="D25" s="8">
        <v>8</v>
      </c>
      <c r="E25" s="9" t="s">
        <v>66</v>
      </c>
      <c r="F25" s="9" t="s">
        <v>67</v>
      </c>
      <c r="G25" s="8" t="s">
        <v>44</v>
      </c>
      <c r="H25" s="8">
        <v>76</v>
      </c>
      <c r="I25" s="10">
        <v>91428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2:17" ht="22.5" x14ac:dyDescent="0.2">
      <c r="B26" s="23">
        <f>B25+1</f>
        <v>17</v>
      </c>
      <c r="C26" s="8">
        <v>2011</v>
      </c>
      <c r="D26" s="8">
        <v>11</v>
      </c>
      <c r="E26" s="9" t="s">
        <v>68</v>
      </c>
      <c r="F26" s="9" t="s">
        <v>69</v>
      </c>
      <c r="G26" s="8" t="s">
        <v>30</v>
      </c>
      <c r="H26" s="8">
        <v>3.5</v>
      </c>
      <c r="I26" s="10">
        <v>2450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2:17" ht="22.5" x14ac:dyDescent="0.2">
      <c r="B27" s="23">
        <f>B26+1</f>
        <v>18</v>
      </c>
      <c r="C27" s="8">
        <v>2011</v>
      </c>
      <c r="D27" s="8">
        <v>11</v>
      </c>
      <c r="E27" s="9" t="s">
        <v>70</v>
      </c>
      <c r="F27" s="9" t="s">
        <v>69</v>
      </c>
      <c r="G27" s="8" t="s">
        <v>30</v>
      </c>
      <c r="H27" s="8">
        <v>3.5</v>
      </c>
      <c r="I27" s="10">
        <v>2610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2:17" ht="22.5" x14ac:dyDescent="0.2">
      <c r="B28" s="23">
        <f>B27+1</f>
        <v>19</v>
      </c>
      <c r="C28" s="8">
        <v>2011</v>
      </c>
      <c r="D28" s="8">
        <v>11</v>
      </c>
      <c r="E28" s="9" t="s">
        <v>70</v>
      </c>
      <c r="F28" s="9" t="s">
        <v>33</v>
      </c>
      <c r="G28" s="8" t="s">
        <v>30</v>
      </c>
      <c r="H28" s="8">
        <v>3.5</v>
      </c>
      <c r="I28" s="10">
        <v>1174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71</v>
      </c>
    </row>
    <row r="29" spans="2:17" ht="22.5" x14ac:dyDescent="0.2">
      <c r="B29" s="23">
        <f>B28+1</f>
        <v>20</v>
      </c>
      <c r="C29" s="8">
        <v>2011</v>
      </c>
      <c r="D29" s="8">
        <v>12</v>
      </c>
      <c r="E29" s="9" t="s">
        <v>72</v>
      </c>
      <c r="F29" s="9" t="s">
        <v>33</v>
      </c>
      <c r="G29" s="8" t="s">
        <v>30</v>
      </c>
      <c r="H29" s="8">
        <v>6</v>
      </c>
      <c r="I29" s="10">
        <v>2229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73</v>
      </c>
    </row>
    <row r="30" spans="2:17" ht="22.5" x14ac:dyDescent="0.2">
      <c r="B30" s="23">
        <f>B29+1</f>
        <v>21</v>
      </c>
      <c r="C30" s="8">
        <v>2011</v>
      </c>
      <c r="D30" s="8">
        <v>12</v>
      </c>
      <c r="E30" s="9" t="s">
        <v>74</v>
      </c>
      <c r="F30" s="9" t="s">
        <v>37</v>
      </c>
      <c r="G30" s="8" t="s">
        <v>30</v>
      </c>
      <c r="H30" s="8">
        <v>9</v>
      </c>
      <c r="I30" s="10">
        <v>6901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73</v>
      </c>
    </row>
    <row r="31" spans="2:17" ht="22.5" x14ac:dyDescent="0.2">
      <c r="B31" s="23">
        <f>B30+1</f>
        <v>22</v>
      </c>
      <c r="C31" s="8">
        <v>2011</v>
      </c>
      <c r="D31" s="8">
        <v>12</v>
      </c>
      <c r="E31" s="9" t="s">
        <v>75</v>
      </c>
      <c r="F31" s="9" t="s">
        <v>37</v>
      </c>
      <c r="G31" s="8" t="s">
        <v>30</v>
      </c>
      <c r="H31" s="8">
        <v>9</v>
      </c>
      <c r="I31" s="10">
        <v>6901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73</v>
      </c>
    </row>
    <row r="32" spans="2:17" ht="22.5" x14ac:dyDescent="0.2">
      <c r="B32" s="23">
        <f>B31+1</f>
        <v>23</v>
      </c>
      <c r="C32" s="8">
        <v>2011</v>
      </c>
      <c r="D32" s="8">
        <v>12</v>
      </c>
      <c r="E32" s="9" t="s">
        <v>53</v>
      </c>
      <c r="F32" s="9" t="s">
        <v>54</v>
      </c>
      <c r="G32" s="8" t="s">
        <v>44</v>
      </c>
      <c r="H32" s="8">
        <v>0</v>
      </c>
      <c r="I32" s="10">
        <v>7619.61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31</v>
      </c>
    </row>
    <row r="33" spans="1:17" ht="33.75" x14ac:dyDescent="0.2">
      <c r="B33" s="23">
        <f>B32+1</f>
        <v>24</v>
      </c>
      <c r="C33" s="8">
        <v>2011</v>
      </c>
      <c r="D33" s="8">
        <v>12</v>
      </c>
      <c r="E33" s="9" t="s">
        <v>53</v>
      </c>
      <c r="F33" s="9" t="s">
        <v>55</v>
      </c>
      <c r="G33" s="8" t="s">
        <v>44</v>
      </c>
      <c r="H33" s="8">
        <v>0</v>
      </c>
      <c r="I33" s="10">
        <v>7196.3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31</v>
      </c>
    </row>
    <row r="34" spans="1:17" ht="22.5" x14ac:dyDescent="0.2">
      <c r="B34" s="23">
        <f>B33+1</f>
        <v>25</v>
      </c>
      <c r="C34" s="8">
        <v>2012</v>
      </c>
      <c r="D34" s="8">
        <v>9</v>
      </c>
      <c r="E34" s="9" t="s">
        <v>64</v>
      </c>
      <c r="F34" s="9" t="s">
        <v>33</v>
      </c>
      <c r="G34" s="8" t="s">
        <v>30</v>
      </c>
      <c r="H34" s="8">
        <v>9.5</v>
      </c>
      <c r="I34" s="10">
        <v>7016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31</v>
      </c>
    </row>
    <row r="35" spans="1:17" ht="22.5" x14ac:dyDescent="0.2">
      <c r="B35" s="23">
        <f>B34+1</f>
        <v>26</v>
      </c>
      <c r="C35" s="8">
        <v>2012</v>
      </c>
      <c r="D35" s="8">
        <v>11</v>
      </c>
      <c r="E35" s="9" t="s">
        <v>76</v>
      </c>
      <c r="F35" s="9" t="s">
        <v>51</v>
      </c>
      <c r="G35" s="8" t="s">
        <v>30</v>
      </c>
      <c r="H35" s="8">
        <v>75</v>
      </c>
      <c r="I35" s="10">
        <v>58429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77</v>
      </c>
    </row>
    <row r="36" spans="1:17" ht="22.5" x14ac:dyDescent="0.2">
      <c r="B36" s="23">
        <f>B35+1</f>
        <v>27</v>
      </c>
      <c r="C36" s="8">
        <v>2012</v>
      </c>
      <c r="D36" s="8">
        <v>12</v>
      </c>
      <c r="E36" s="9" t="s">
        <v>78</v>
      </c>
      <c r="F36" s="9" t="s">
        <v>33</v>
      </c>
      <c r="G36" s="8" t="s">
        <v>30</v>
      </c>
      <c r="H36" s="8">
        <v>8.3000000000000007</v>
      </c>
      <c r="I36" s="10">
        <v>3429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31</v>
      </c>
    </row>
    <row r="37" spans="1:17" ht="22.5" x14ac:dyDescent="0.2">
      <c r="B37" s="23">
        <f>B36+1</f>
        <v>28</v>
      </c>
      <c r="C37" s="8">
        <v>2012</v>
      </c>
      <c r="D37" s="8">
        <v>12</v>
      </c>
      <c r="E37" s="9" t="s">
        <v>53</v>
      </c>
      <c r="F37" s="9" t="s">
        <v>54</v>
      </c>
      <c r="G37" s="8" t="s">
        <v>44</v>
      </c>
      <c r="H37" s="8">
        <v>0</v>
      </c>
      <c r="I37" s="10">
        <v>7619.61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31</v>
      </c>
    </row>
    <row r="38" spans="1:17" ht="33.75" x14ac:dyDescent="0.2">
      <c r="B38" s="23">
        <f>B37+1</f>
        <v>29</v>
      </c>
      <c r="C38" s="8">
        <v>2012</v>
      </c>
      <c r="D38" s="8">
        <v>12</v>
      </c>
      <c r="E38" s="9" t="s">
        <v>53</v>
      </c>
      <c r="F38" s="9" t="s">
        <v>55</v>
      </c>
      <c r="G38" s="8" t="s">
        <v>44</v>
      </c>
      <c r="H38" s="8">
        <v>0</v>
      </c>
      <c r="I38" s="10">
        <v>7196.3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31</v>
      </c>
    </row>
    <row r="39" spans="1:17" ht="12" x14ac:dyDescent="0.2">
      <c r="A39" s="17"/>
      <c r="B39" s="3"/>
      <c r="C39" s="3"/>
      <c r="D39" s="11"/>
      <c r="E39" s="11"/>
      <c r="F39" s="11"/>
      <c r="G39" s="11"/>
      <c r="H39" s="11"/>
      <c r="I39" s="12">
        <f>SUM($I$10:$I$38)</f>
        <v>351988.30999999994</v>
      </c>
      <c r="J39" s="13" t="e">
        <f>SUM($J$10:$J$38)</f>
        <v>#NAME?</v>
      </c>
      <c r="K39" s="13" t="e">
        <f>SUM($K$10:$K$38)</f>
        <v>#NAME?</v>
      </c>
      <c r="L39" s="13" t="e">
        <f>SUM($L$10:$L$38)</f>
        <v>#NAME?</v>
      </c>
      <c r="M39" s="13" t="e">
        <f>SUM($M$10:$M$38)</f>
        <v>#NAME?</v>
      </c>
      <c r="N39" s="13" t="e">
        <f>SUM($N$10:$N$38)</f>
        <v>#NAME?</v>
      </c>
      <c r="O39" s="13"/>
      <c r="P39" s="13"/>
      <c r="Q39" s="13"/>
    </row>
    <row r="42" spans="1:17" x14ac:dyDescent="0.2">
      <c r="B42" s="1" t="str">
        <f>XLRPARAMS_comment</f>
        <v/>
      </c>
    </row>
    <row r="44" spans="1:17" ht="12.75" x14ac:dyDescent="0.2">
      <c r="B44" s="18"/>
      <c r="C44" s="18"/>
    </row>
    <row r="45" spans="1:17" ht="12.75" x14ac:dyDescent="0.2">
      <c r="B45" s="18" t="s">
        <v>143</v>
      </c>
      <c r="C45" s="18"/>
    </row>
    <row r="46" spans="1:17" ht="12.75" x14ac:dyDescent="0.2">
      <c r="B46" s="4"/>
      <c r="C46" s="4"/>
    </row>
    <row r="47" spans="1:17" x14ac:dyDescent="0.2">
      <c r="B47" s="1" t="s">
        <v>21</v>
      </c>
    </row>
    <row r="49" spans="3:3" x14ac:dyDescent="0.2">
      <c r="C49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38">
    <cfRule type="expression" dxfId="5" priority="5" stopIfTrue="1">
      <formula>#REF!='TRUE'</formula>
    </cfRule>
  </conditionalFormatting>
  <conditionalFormatting sqref="B39:C39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71"/>
  <sheetViews>
    <sheetView topLeftCell="A51" workbookViewId="0">
      <selection activeCell="T53" sqref="T5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1/3 по ул. ТРАНСПОРТНАЯ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f>B9+1</f>
        <v>1</v>
      </c>
      <c r="C10" s="8">
        <v>2010</v>
      </c>
      <c r="D10" s="8">
        <v>2</v>
      </c>
      <c r="E10" s="9"/>
      <c r="F10" s="9" t="s">
        <v>79</v>
      </c>
      <c r="G10" s="8" t="s">
        <v>80</v>
      </c>
      <c r="H10" s="8">
        <v>2</v>
      </c>
      <c r="I10" s="10">
        <v>12403.34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12" x14ac:dyDescent="0.2">
      <c r="A11" s="1"/>
      <c r="B11" s="23">
        <f>B10+1</f>
        <v>2</v>
      </c>
      <c r="C11" s="8">
        <v>2010</v>
      </c>
      <c r="D11" s="8">
        <v>3</v>
      </c>
      <c r="E11" s="9" t="s">
        <v>64</v>
      </c>
      <c r="F11" s="9" t="s">
        <v>81</v>
      </c>
      <c r="G11" s="8" t="s">
        <v>82</v>
      </c>
      <c r="H11" s="8">
        <v>1.5</v>
      </c>
      <c r="I11" s="10">
        <v>486.58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3</v>
      </c>
      <c r="E12" s="9" t="s">
        <v>64</v>
      </c>
      <c r="F12" s="9" t="s">
        <v>83</v>
      </c>
      <c r="G12" s="8" t="s">
        <v>80</v>
      </c>
      <c r="H12" s="8">
        <v>1</v>
      </c>
      <c r="I12" s="10">
        <v>7353.81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>B12+1</f>
        <v>4</v>
      </c>
      <c r="C13" s="8">
        <v>2010</v>
      </c>
      <c r="D13" s="8">
        <v>9</v>
      </c>
      <c r="E13" s="9"/>
      <c r="F13" s="9" t="s">
        <v>84</v>
      </c>
      <c r="G13" s="8" t="s">
        <v>85</v>
      </c>
      <c r="H13" s="8">
        <v>50</v>
      </c>
      <c r="I13" s="10">
        <v>1157.31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x14ac:dyDescent="0.2">
      <c r="B14" s="23">
        <f>B13+1</f>
        <v>5</v>
      </c>
      <c r="C14" s="8">
        <v>2010</v>
      </c>
      <c r="D14" s="8">
        <v>9</v>
      </c>
      <c r="E14" s="9" t="s">
        <v>86</v>
      </c>
      <c r="F14" s="9" t="s">
        <v>87</v>
      </c>
      <c r="G14" s="8" t="s">
        <v>44</v>
      </c>
      <c r="H14" s="8">
        <v>10.3</v>
      </c>
      <c r="I14" s="10">
        <v>6055.03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>B14+1</f>
        <v>6</v>
      </c>
      <c r="C15" s="8">
        <v>2010</v>
      </c>
      <c r="D15" s="8">
        <v>10</v>
      </c>
      <c r="E15" s="9" t="s">
        <v>88</v>
      </c>
      <c r="F15" s="9" t="s">
        <v>89</v>
      </c>
      <c r="G15" s="8" t="s">
        <v>30</v>
      </c>
      <c r="H15" s="8">
        <v>300</v>
      </c>
      <c r="I15" s="10">
        <v>23575.98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22.5" x14ac:dyDescent="0.2">
      <c r="B16" s="23">
        <f>B15+1</f>
        <v>7</v>
      </c>
      <c r="C16" s="8">
        <v>2010</v>
      </c>
      <c r="D16" s="8">
        <v>11</v>
      </c>
      <c r="E16" s="9" t="s">
        <v>90</v>
      </c>
      <c r="F16" s="9" t="s">
        <v>89</v>
      </c>
      <c r="G16" s="8" t="s">
        <v>30</v>
      </c>
      <c r="H16" s="8">
        <v>2000</v>
      </c>
      <c r="I16" s="10">
        <v>33943.050000000003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2:17" ht="22.5" x14ac:dyDescent="0.2">
      <c r="B17" s="23">
        <f>B16+1</f>
        <v>8</v>
      </c>
      <c r="C17" s="8">
        <v>2010</v>
      </c>
      <c r="D17" s="8">
        <v>11</v>
      </c>
      <c r="E17" s="9" t="s">
        <v>93</v>
      </c>
      <c r="F17" s="9" t="s">
        <v>94</v>
      </c>
      <c r="G17" s="8" t="s">
        <v>80</v>
      </c>
      <c r="H17" s="8">
        <v>1</v>
      </c>
      <c r="I17" s="10">
        <v>4032.54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2:17" ht="22.5" x14ac:dyDescent="0.2">
      <c r="B18" s="23">
        <f>B17+1</f>
        <v>9</v>
      </c>
      <c r="C18" s="8">
        <v>2010</v>
      </c>
      <c r="D18" s="8">
        <v>11</v>
      </c>
      <c r="E18" s="9" t="s">
        <v>91</v>
      </c>
      <c r="F18" s="9" t="s">
        <v>92</v>
      </c>
      <c r="G18" s="8" t="s">
        <v>80</v>
      </c>
      <c r="H18" s="8">
        <v>6</v>
      </c>
      <c r="I18" s="10">
        <v>4981.38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2:17" x14ac:dyDescent="0.2">
      <c r="B19" s="23">
        <f t="shared" ref="B19:B60" si="0">B18+1</f>
        <v>10</v>
      </c>
      <c r="C19" s="8">
        <v>2011</v>
      </c>
      <c r="D19" s="8">
        <v>1</v>
      </c>
      <c r="E19" s="9"/>
      <c r="F19" s="9" t="s">
        <v>95</v>
      </c>
      <c r="G19" s="8" t="s">
        <v>80</v>
      </c>
      <c r="H19" s="8">
        <v>30</v>
      </c>
      <c r="I19" s="10">
        <v>5336.84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2:17" ht="22.5" x14ac:dyDescent="0.2">
      <c r="B20" s="23">
        <f t="shared" si="0"/>
        <v>11</v>
      </c>
      <c r="C20" s="8">
        <v>2011</v>
      </c>
      <c r="D20" s="8">
        <v>1</v>
      </c>
      <c r="E20" s="9" t="s">
        <v>98</v>
      </c>
      <c r="F20" s="9" t="s">
        <v>84</v>
      </c>
      <c r="G20" s="8" t="s">
        <v>85</v>
      </c>
      <c r="H20" s="8">
        <v>8</v>
      </c>
      <c r="I20" s="10">
        <v>257.86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2:17" x14ac:dyDescent="0.2">
      <c r="B21" s="23">
        <f t="shared" si="0"/>
        <v>12</v>
      </c>
      <c r="C21" s="8">
        <v>2011</v>
      </c>
      <c r="D21" s="8">
        <v>1</v>
      </c>
      <c r="E21" s="9" t="s">
        <v>96</v>
      </c>
      <c r="F21" s="9" t="s">
        <v>97</v>
      </c>
      <c r="G21" s="8" t="s">
        <v>80</v>
      </c>
      <c r="H21" s="8">
        <v>4</v>
      </c>
      <c r="I21" s="10">
        <v>1304.1099999999999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2:17" ht="33.75" x14ac:dyDescent="0.2">
      <c r="B22" s="23">
        <f t="shared" si="0"/>
        <v>13</v>
      </c>
      <c r="C22" s="8">
        <v>2011</v>
      </c>
      <c r="D22" s="8">
        <v>2</v>
      </c>
      <c r="E22" s="9" t="s">
        <v>99</v>
      </c>
      <c r="F22" s="9" t="s">
        <v>84</v>
      </c>
      <c r="G22" s="8" t="s">
        <v>85</v>
      </c>
      <c r="H22" s="8">
        <v>20</v>
      </c>
      <c r="I22" s="10">
        <v>4016.72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2:17" ht="22.5" x14ac:dyDescent="0.2">
      <c r="B23" s="23">
        <f t="shared" si="0"/>
        <v>14</v>
      </c>
      <c r="C23" s="8">
        <v>2011</v>
      </c>
      <c r="D23" s="8">
        <v>2</v>
      </c>
      <c r="E23" s="9" t="s">
        <v>64</v>
      </c>
      <c r="F23" s="9" t="s">
        <v>84</v>
      </c>
      <c r="G23" s="8" t="s">
        <v>85</v>
      </c>
      <c r="H23" s="8">
        <v>38</v>
      </c>
      <c r="I23" s="10">
        <v>905.47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2:17" ht="22.5" x14ac:dyDescent="0.2">
      <c r="B24" s="23">
        <f t="shared" si="0"/>
        <v>15</v>
      </c>
      <c r="C24" s="8">
        <v>2011</v>
      </c>
      <c r="D24" s="8">
        <v>2</v>
      </c>
      <c r="E24" s="9" t="s">
        <v>100</v>
      </c>
      <c r="F24" s="9" t="s">
        <v>101</v>
      </c>
      <c r="G24" s="8" t="s">
        <v>80</v>
      </c>
      <c r="H24" s="8">
        <v>4</v>
      </c>
      <c r="I24" s="10">
        <v>3004.13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2:17" ht="22.5" x14ac:dyDescent="0.2">
      <c r="B25" s="23">
        <f t="shared" si="0"/>
        <v>16</v>
      </c>
      <c r="C25" s="8">
        <v>2011</v>
      </c>
      <c r="D25" s="8">
        <v>2</v>
      </c>
      <c r="E25" s="9"/>
      <c r="F25" s="9" t="s">
        <v>33</v>
      </c>
      <c r="G25" s="8" t="s">
        <v>30</v>
      </c>
      <c r="H25" s="8">
        <v>26</v>
      </c>
      <c r="I25" s="10">
        <v>1514.57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2:17" ht="22.5" x14ac:dyDescent="0.2">
      <c r="B26" s="23">
        <f t="shared" si="0"/>
        <v>17</v>
      </c>
      <c r="C26" s="8">
        <v>2011</v>
      </c>
      <c r="D26" s="8">
        <v>2</v>
      </c>
      <c r="E26" s="9" t="s">
        <v>64</v>
      </c>
      <c r="F26" s="9" t="s">
        <v>33</v>
      </c>
      <c r="G26" s="8" t="s">
        <v>30</v>
      </c>
      <c r="H26" s="8">
        <v>16</v>
      </c>
      <c r="I26" s="10">
        <v>932.06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2:17" ht="22.5" x14ac:dyDescent="0.2">
      <c r="B27" s="23">
        <f t="shared" si="0"/>
        <v>18</v>
      </c>
      <c r="C27" s="8">
        <v>2011</v>
      </c>
      <c r="D27" s="8">
        <v>3</v>
      </c>
      <c r="E27" s="9" t="s">
        <v>64</v>
      </c>
      <c r="F27" s="9" t="s">
        <v>92</v>
      </c>
      <c r="G27" s="8" t="s">
        <v>80</v>
      </c>
      <c r="H27" s="8">
        <v>10</v>
      </c>
      <c r="I27" s="10">
        <v>3407.02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2:17" ht="22.5" x14ac:dyDescent="0.2">
      <c r="B28" s="23">
        <f t="shared" si="0"/>
        <v>19</v>
      </c>
      <c r="C28" s="8">
        <v>2011</v>
      </c>
      <c r="D28" s="8">
        <v>3</v>
      </c>
      <c r="E28" s="9" t="s">
        <v>102</v>
      </c>
      <c r="F28" s="9" t="s">
        <v>103</v>
      </c>
      <c r="G28" s="8" t="s">
        <v>80</v>
      </c>
      <c r="H28" s="8">
        <v>1</v>
      </c>
      <c r="I28" s="10">
        <v>98.41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31</v>
      </c>
    </row>
    <row r="29" spans="2:17" x14ac:dyDescent="0.2">
      <c r="B29" s="23">
        <f t="shared" si="0"/>
        <v>20</v>
      </c>
      <c r="C29" s="8">
        <v>2011</v>
      </c>
      <c r="D29" s="8">
        <v>6</v>
      </c>
      <c r="E29" s="9" t="s">
        <v>106</v>
      </c>
      <c r="F29" s="9" t="s">
        <v>107</v>
      </c>
      <c r="G29" s="8" t="s">
        <v>80</v>
      </c>
      <c r="H29" s="8">
        <v>1</v>
      </c>
      <c r="I29" s="10">
        <v>436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31</v>
      </c>
    </row>
    <row r="30" spans="2:17" x14ac:dyDescent="0.2">
      <c r="B30" s="23">
        <f t="shared" si="0"/>
        <v>21</v>
      </c>
      <c r="C30" s="8">
        <v>2011</v>
      </c>
      <c r="D30" s="8">
        <v>6</v>
      </c>
      <c r="E30" s="9" t="s">
        <v>64</v>
      </c>
      <c r="F30" s="9" t="s">
        <v>104</v>
      </c>
      <c r="G30" s="8" t="s">
        <v>44</v>
      </c>
      <c r="H30" s="8">
        <v>405</v>
      </c>
      <c r="I30" s="10">
        <v>951.75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105</v>
      </c>
    </row>
    <row r="31" spans="2:17" ht="22.5" x14ac:dyDescent="0.2">
      <c r="B31" s="23">
        <f t="shared" si="0"/>
        <v>22</v>
      </c>
      <c r="C31" s="8">
        <v>2011</v>
      </c>
      <c r="D31" s="8">
        <v>9</v>
      </c>
      <c r="E31" s="9" t="s">
        <v>110</v>
      </c>
      <c r="F31" s="9" t="s">
        <v>89</v>
      </c>
      <c r="G31" s="8" t="s">
        <v>30</v>
      </c>
      <c r="H31" s="8">
        <v>2000</v>
      </c>
      <c r="I31" s="10">
        <v>45066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31</v>
      </c>
    </row>
    <row r="32" spans="2:17" ht="22.5" x14ac:dyDescent="0.2">
      <c r="B32" s="23">
        <f t="shared" si="0"/>
        <v>23</v>
      </c>
      <c r="C32" s="8">
        <v>2011</v>
      </c>
      <c r="D32" s="8">
        <v>9</v>
      </c>
      <c r="E32" s="9" t="s">
        <v>108</v>
      </c>
      <c r="F32" s="9" t="s">
        <v>109</v>
      </c>
      <c r="G32" s="8" t="s">
        <v>30</v>
      </c>
      <c r="H32" s="8">
        <v>3.5</v>
      </c>
      <c r="I32" s="10">
        <v>12930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31</v>
      </c>
    </row>
    <row r="33" spans="2:17" ht="22.5" x14ac:dyDescent="0.2">
      <c r="B33" s="23">
        <f t="shared" si="0"/>
        <v>24</v>
      </c>
      <c r="C33" s="8">
        <v>2011</v>
      </c>
      <c r="D33" s="8">
        <v>11</v>
      </c>
      <c r="E33" s="9" t="s">
        <v>112</v>
      </c>
      <c r="F33" s="9" t="s">
        <v>62</v>
      </c>
      <c r="G33" s="8" t="s">
        <v>30</v>
      </c>
      <c r="H33" s="8">
        <v>1</v>
      </c>
      <c r="I33" s="10">
        <v>1489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31</v>
      </c>
    </row>
    <row r="34" spans="2:17" ht="22.5" x14ac:dyDescent="0.2">
      <c r="B34" s="23">
        <f t="shared" si="0"/>
        <v>25</v>
      </c>
      <c r="C34" s="8">
        <v>2011</v>
      </c>
      <c r="D34" s="8">
        <v>11</v>
      </c>
      <c r="E34" s="9" t="s">
        <v>111</v>
      </c>
      <c r="F34" s="9" t="s">
        <v>89</v>
      </c>
      <c r="G34" s="8" t="s">
        <v>30</v>
      </c>
      <c r="H34" s="8">
        <v>2000</v>
      </c>
      <c r="I34" s="10">
        <v>45066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31</v>
      </c>
    </row>
    <row r="35" spans="2:17" ht="22.5" x14ac:dyDescent="0.2">
      <c r="B35" s="23">
        <f t="shared" si="0"/>
        <v>26</v>
      </c>
      <c r="C35" s="8">
        <v>2011</v>
      </c>
      <c r="D35" s="8">
        <v>11</v>
      </c>
      <c r="E35" s="9" t="s">
        <v>58</v>
      </c>
      <c r="F35" s="9" t="s">
        <v>33</v>
      </c>
      <c r="G35" s="8" t="s">
        <v>30</v>
      </c>
      <c r="H35" s="8">
        <v>2</v>
      </c>
      <c r="I35" s="10">
        <v>1117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31</v>
      </c>
    </row>
    <row r="36" spans="2:17" ht="22.5" x14ac:dyDescent="0.2">
      <c r="B36" s="23">
        <f t="shared" si="0"/>
        <v>27</v>
      </c>
      <c r="C36" s="8">
        <v>2011</v>
      </c>
      <c r="D36" s="8">
        <v>11</v>
      </c>
      <c r="E36" s="9" t="s">
        <v>113</v>
      </c>
      <c r="F36" s="9" t="s">
        <v>114</v>
      </c>
      <c r="G36" s="8" t="s">
        <v>80</v>
      </c>
      <c r="H36" s="8">
        <v>2</v>
      </c>
      <c r="I36" s="10">
        <v>1953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31</v>
      </c>
    </row>
    <row r="37" spans="2:17" x14ac:dyDescent="0.2">
      <c r="B37" s="23">
        <f t="shared" si="0"/>
        <v>28</v>
      </c>
      <c r="C37" s="8">
        <v>2011</v>
      </c>
      <c r="D37" s="8">
        <v>12</v>
      </c>
      <c r="E37" s="9" t="s">
        <v>115</v>
      </c>
      <c r="F37" s="9" t="s">
        <v>116</v>
      </c>
      <c r="G37" s="8" t="s">
        <v>80</v>
      </c>
      <c r="H37" s="8">
        <v>1</v>
      </c>
      <c r="I37" s="10">
        <v>3089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31</v>
      </c>
    </row>
    <row r="38" spans="2:17" x14ac:dyDescent="0.2">
      <c r="B38" s="23">
        <f t="shared" si="0"/>
        <v>29</v>
      </c>
      <c r="C38" s="8">
        <v>2012</v>
      </c>
      <c r="D38" s="8">
        <v>2</v>
      </c>
      <c r="E38" s="9" t="s">
        <v>64</v>
      </c>
      <c r="F38" s="9" t="s">
        <v>81</v>
      </c>
      <c r="G38" s="8" t="s">
        <v>82</v>
      </c>
      <c r="H38" s="8">
        <v>0.1</v>
      </c>
      <c r="I38" s="10">
        <v>255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31</v>
      </c>
    </row>
    <row r="39" spans="2:17" x14ac:dyDescent="0.2">
      <c r="B39" s="23">
        <f t="shared" si="0"/>
        <v>30</v>
      </c>
      <c r="C39" s="8">
        <v>2012</v>
      </c>
      <c r="D39" s="8">
        <v>3</v>
      </c>
      <c r="E39" s="9" t="s">
        <v>117</v>
      </c>
      <c r="F39" s="9" t="s">
        <v>118</v>
      </c>
      <c r="G39" s="8" t="s">
        <v>80</v>
      </c>
      <c r="H39" s="8">
        <v>4</v>
      </c>
      <c r="I39" s="10">
        <v>3920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119</v>
      </c>
    </row>
    <row r="40" spans="2:17" ht="33.75" x14ac:dyDescent="0.2">
      <c r="B40" s="23">
        <f t="shared" si="0"/>
        <v>31</v>
      </c>
      <c r="C40" s="8">
        <v>2012</v>
      </c>
      <c r="D40" s="8">
        <v>4</v>
      </c>
      <c r="E40" s="9" t="s">
        <v>120</v>
      </c>
      <c r="F40" s="9" t="s">
        <v>121</v>
      </c>
      <c r="G40" s="8" t="s">
        <v>44</v>
      </c>
      <c r="H40" s="8">
        <v>83</v>
      </c>
      <c r="I40" s="10">
        <v>5129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31</v>
      </c>
    </row>
    <row r="41" spans="2:17" ht="22.5" x14ac:dyDescent="0.2">
      <c r="B41" s="23">
        <f t="shared" si="0"/>
        <v>32</v>
      </c>
      <c r="C41" s="8">
        <v>2012</v>
      </c>
      <c r="D41" s="8">
        <v>5</v>
      </c>
      <c r="E41" s="9" t="s">
        <v>122</v>
      </c>
      <c r="F41" s="9" t="s">
        <v>123</v>
      </c>
      <c r="G41" s="8" t="s">
        <v>80</v>
      </c>
      <c r="H41" s="8">
        <v>1</v>
      </c>
      <c r="I41" s="10">
        <v>774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31</v>
      </c>
    </row>
    <row r="42" spans="2:17" x14ac:dyDescent="0.2">
      <c r="B42" s="23">
        <f t="shared" si="0"/>
        <v>33</v>
      </c>
      <c r="C42" s="8">
        <v>2012</v>
      </c>
      <c r="D42" s="8">
        <v>6</v>
      </c>
      <c r="E42" s="9" t="s">
        <v>124</v>
      </c>
      <c r="F42" s="9" t="s">
        <v>118</v>
      </c>
      <c r="G42" s="8" t="s">
        <v>80</v>
      </c>
      <c r="H42" s="8">
        <v>2</v>
      </c>
      <c r="I42" s="10">
        <v>1590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119</v>
      </c>
    </row>
    <row r="43" spans="2:17" ht="33.75" x14ac:dyDescent="0.2">
      <c r="B43" s="23">
        <f t="shared" si="0"/>
        <v>34</v>
      </c>
      <c r="C43" s="8">
        <v>2012</v>
      </c>
      <c r="D43" s="8">
        <v>8</v>
      </c>
      <c r="E43" s="9" t="s">
        <v>64</v>
      </c>
      <c r="F43" s="9" t="s">
        <v>79</v>
      </c>
      <c r="G43" s="8" t="s">
        <v>80</v>
      </c>
      <c r="H43" s="8">
        <v>1</v>
      </c>
      <c r="I43" s="10">
        <v>77648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31</v>
      </c>
    </row>
    <row r="44" spans="2:17" ht="22.5" x14ac:dyDescent="0.2">
      <c r="B44" s="23">
        <f t="shared" si="0"/>
        <v>35</v>
      </c>
      <c r="C44" s="8">
        <v>2012</v>
      </c>
      <c r="D44" s="8">
        <v>8</v>
      </c>
      <c r="E44" s="9" t="s">
        <v>88</v>
      </c>
      <c r="F44" s="9" t="s">
        <v>89</v>
      </c>
      <c r="G44" s="8" t="s">
        <v>30</v>
      </c>
      <c r="H44" s="8">
        <v>20</v>
      </c>
      <c r="I44" s="10">
        <v>15286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31</v>
      </c>
    </row>
    <row r="45" spans="2:17" ht="33.75" x14ac:dyDescent="0.2">
      <c r="B45" s="23">
        <f t="shared" si="0"/>
        <v>36</v>
      </c>
      <c r="C45" s="8">
        <v>2012</v>
      </c>
      <c r="D45" s="8">
        <v>8</v>
      </c>
      <c r="E45" s="9" t="s">
        <v>125</v>
      </c>
      <c r="F45" s="9" t="s">
        <v>87</v>
      </c>
      <c r="G45" s="8" t="s">
        <v>44</v>
      </c>
      <c r="H45" s="8">
        <v>1.2</v>
      </c>
      <c r="I45" s="10">
        <v>1435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31</v>
      </c>
    </row>
    <row r="46" spans="2:17" ht="22.5" x14ac:dyDescent="0.2">
      <c r="B46" s="23">
        <f t="shared" si="0"/>
        <v>37</v>
      </c>
      <c r="C46" s="8">
        <v>2012</v>
      </c>
      <c r="D46" s="8">
        <v>9</v>
      </c>
      <c r="E46" s="9" t="s">
        <v>64</v>
      </c>
      <c r="F46" s="9" t="s">
        <v>89</v>
      </c>
      <c r="G46" s="8" t="s">
        <v>30</v>
      </c>
      <c r="H46" s="8">
        <v>2000</v>
      </c>
      <c r="I46" s="10">
        <v>51552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31</v>
      </c>
    </row>
    <row r="47" spans="2:17" ht="33.75" x14ac:dyDescent="0.2">
      <c r="B47" s="23">
        <f t="shared" si="0"/>
        <v>38</v>
      </c>
      <c r="C47" s="8">
        <v>2012</v>
      </c>
      <c r="D47" s="8">
        <v>10</v>
      </c>
      <c r="E47" s="9" t="s">
        <v>64</v>
      </c>
      <c r="F47" s="9" t="s">
        <v>129</v>
      </c>
      <c r="G47" s="8" t="s">
        <v>80</v>
      </c>
      <c r="H47" s="8">
        <v>1</v>
      </c>
      <c r="I47" s="10">
        <v>5162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31</v>
      </c>
    </row>
    <row r="48" spans="2:17" x14ac:dyDescent="0.2">
      <c r="B48" s="23">
        <f t="shared" si="0"/>
        <v>39</v>
      </c>
      <c r="C48" s="8">
        <v>2012</v>
      </c>
      <c r="D48" s="8">
        <v>10</v>
      </c>
      <c r="E48" s="9" t="s">
        <v>64</v>
      </c>
      <c r="F48" s="9" t="s">
        <v>126</v>
      </c>
      <c r="G48" s="8" t="s">
        <v>80</v>
      </c>
      <c r="H48" s="8">
        <v>1</v>
      </c>
      <c r="I48" s="10">
        <v>282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31</v>
      </c>
    </row>
    <row r="49" spans="1:17" ht="22.5" x14ac:dyDescent="0.2">
      <c r="B49" s="23">
        <f t="shared" si="0"/>
        <v>40</v>
      </c>
      <c r="C49" s="8">
        <v>2012</v>
      </c>
      <c r="D49" s="8">
        <v>10</v>
      </c>
      <c r="E49" s="9" t="s">
        <v>127</v>
      </c>
      <c r="F49" s="9" t="s">
        <v>128</v>
      </c>
      <c r="G49" s="8" t="s">
        <v>30</v>
      </c>
      <c r="H49" s="8">
        <v>4</v>
      </c>
      <c r="I49" s="10">
        <v>446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31</v>
      </c>
    </row>
    <row r="50" spans="1:17" x14ac:dyDescent="0.2">
      <c r="B50" s="23">
        <f t="shared" si="0"/>
        <v>41</v>
      </c>
      <c r="C50" s="8">
        <v>2012</v>
      </c>
      <c r="D50" s="8">
        <v>10</v>
      </c>
      <c r="E50" s="9" t="s">
        <v>130</v>
      </c>
      <c r="F50" s="9" t="s">
        <v>131</v>
      </c>
      <c r="G50" s="8" t="s">
        <v>80</v>
      </c>
      <c r="H50" s="8">
        <v>1</v>
      </c>
      <c r="I50" s="10">
        <v>336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31</v>
      </c>
    </row>
    <row r="51" spans="1:17" x14ac:dyDescent="0.2">
      <c r="B51" s="23">
        <f t="shared" si="0"/>
        <v>42</v>
      </c>
      <c r="C51" s="8">
        <v>2012</v>
      </c>
      <c r="D51" s="8">
        <v>10</v>
      </c>
      <c r="E51" s="9" t="s">
        <v>132</v>
      </c>
      <c r="F51" s="9" t="s">
        <v>131</v>
      </c>
      <c r="G51" s="8" t="s">
        <v>80</v>
      </c>
      <c r="H51" s="8">
        <v>4</v>
      </c>
      <c r="I51" s="10">
        <v>273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31</v>
      </c>
    </row>
    <row r="52" spans="1:17" ht="33.75" x14ac:dyDescent="0.2">
      <c r="B52" s="23">
        <f t="shared" si="0"/>
        <v>43</v>
      </c>
      <c r="C52" s="8">
        <v>2012</v>
      </c>
      <c r="D52" s="8">
        <v>11</v>
      </c>
      <c r="E52" s="9" t="s">
        <v>133</v>
      </c>
      <c r="F52" s="9" t="s">
        <v>131</v>
      </c>
      <c r="G52" s="8" t="s">
        <v>80</v>
      </c>
      <c r="H52" s="8">
        <v>1</v>
      </c>
      <c r="I52" s="10">
        <v>6084</v>
      </c>
      <c r="J52" s="8" t="e">
        <f>Report54_fact_FOT2</f>
        <v>#NAME?</v>
      </c>
      <c r="K52" s="8" t="e">
        <f>Report54_fact_FOT3</f>
        <v>#NAME?</v>
      </c>
      <c r="L52" s="8" t="e">
        <f>Report54_fact_materials2</f>
        <v>#NAME?</v>
      </c>
      <c r="M52" s="8" t="e">
        <f>Report54_fact_profitability</f>
        <v>#NAME?</v>
      </c>
      <c r="N52" s="8" t="e">
        <f>Report54_fact_ALL2</f>
        <v>#NAME?</v>
      </c>
      <c r="O52" s="8"/>
      <c r="P52" s="25"/>
      <c r="Q52" s="8" t="s">
        <v>31</v>
      </c>
    </row>
    <row r="53" spans="1:17" ht="33.75" x14ac:dyDescent="0.2">
      <c r="B53" s="23">
        <f t="shared" si="0"/>
        <v>44</v>
      </c>
      <c r="C53" s="8">
        <v>2012</v>
      </c>
      <c r="D53" s="8">
        <v>11</v>
      </c>
      <c r="E53" s="9" t="s">
        <v>137</v>
      </c>
      <c r="F53" s="9" t="s">
        <v>138</v>
      </c>
      <c r="G53" s="8" t="s">
        <v>80</v>
      </c>
      <c r="H53" s="8">
        <v>1</v>
      </c>
      <c r="I53" s="10">
        <v>791</v>
      </c>
      <c r="J53" s="8" t="e">
        <f>Report54_fact_FOT2</f>
        <v>#NAME?</v>
      </c>
      <c r="K53" s="8" t="e">
        <f>Report54_fact_FOT3</f>
        <v>#NAME?</v>
      </c>
      <c r="L53" s="8" t="e">
        <f>Report54_fact_materials2</f>
        <v>#NAME?</v>
      </c>
      <c r="M53" s="8" t="e">
        <f>Report54_fact_profitability</f>
        <v>#NAME?</v>
      </c>
      <c r="N53" s="8" t="e">
        <f>Report54_fact_ALL2</f>
        <v>#NAME?</v>
      </c>
      <c r="O53" s="8"/>
      <c r="P53" s="25"/>
      <c r="Q53" s="8" t="s">
        <v>31</v>
      </c>
    </row>
    <row r="54" spans="1:17" x14ac:dyDescent="0.2">
      <c r="B54" s="23">
        <f t="shared" si="0"/>
        <v>45</v>
      </c>
      <c r="C54" s="8">
        <v>2012</v>
      </c>
      <c r="D54" s="8">
        <v>11</v>
      </c>
      <c r="E54" s="9" t="s">
        <v>64</v>
      </c>
      <c r="F54" s="9" t="s">
        <v>81</v>
      </c>
      <c r="G54" s="8" t="s">
        <v>82</v>
      </c>
      <c r="H54" s="8">
        <v>8</v>
      </c>
      <c r="I54" s="10">
        <v>6408</v>
      </c>
      <c r="J54" s="8" t="e">
        <f>Report54_fact_FOT2</f>
        <v>#NAME?</v>
      </c>
      <c r="K54" s="8" t="e">
        <f>Report54_fact_FOT3</f>
        <v>#NAME?</v>
      </c>
      <c r="L54" s="8" t="e">
        <f>Report54_fact_materials2</f>
        <v>#NAME?</v>
      </c>
      <c r="M54" s="8" t="e">
        <f>Report54_fact_profitability</f>
        <v>#NAME?</v>
      </c>
      <c r="N54" s="8" t="e">
        <f>Report54_fact_ALL2</f>
        <v>#NAME?</v>
      </c>
      <c r="O54" s="8"/>
      <c r="P54" s="25"/>
      <c r="Q54" s="8" t="s">
        <v>31</v>
      </c>
    </row>
    <row r="55" spans="1:17" ht="22.5" x14ac:dyDescent="0.2">
      <c r="B55" s="23">
        <f t="shared" si="0"/>
        <v>46</v>
      </c>
      <c r="C55" s="8">
        <v>2012</v>
      </c>
      <c r="D55" s="8">
        <v>11</v>
      </c>
      <c r="E55" s="9" t="s">
        <v>134</v>
      </c>
      <c r="F55" s="9" t="s">
        <v>89</v>
      </c>
      <c r="G55" s="8" t="s">
        <v>30</v>
      </c>
      <c r="H55" s="8">
        <v>2000</v>
      </c>
      <c r="I55" s="10">
        <v>23358</v>
      </c>
      <c r="J55" s="8" t="e">
        <f>Report54_fact_FOT2</f>
        <v>#NAME?</v>
      </c>
      <c r="K55" s="8" t="e">
        <f>Report54_fact_FOT3</f>
        <v>#NAME?</v>
      </c>
      <c r="L55" s="8" t="e">
        <f>Report54_fact_materials2</f>
        <v>#NAME?</v>
      </c>
      <c r="M55" s="8" t="e">
        <f>Report54_fact_profitability</f>
        <v>#NAME?</v>
      </c>
      <c r="N55" s="8" t="e">
        <f>Report54_fact_ALL2</f>
        <v>#NAME?</v>
      </c>
      <c r="O55" s="8"/>
      <c r="P55" s="25"/>
      <c r="Q55" s="8" t="s">
        <v>31</v>
      </c>
    </row>
    <row r="56" spans="1:17" ht="22.5" x14ac:dyDescent="0.2">
      <c r="B56" s="23">
        <f t="shared" si="0"/>
        <v>47</v>
      </c>
      <c r="C56" s="8">
        <v>2012</v>
      </c>
      <c r="D56" s="8">
        <v>11</v>
      </c>
      <c r="E56" s="9" t="s">
        <v>135</v>
      </c>
      <c r="F56" s="9" t="s">
        <v>136</v>
      </c>
      <c r="G56" s="8" t="s">
        <v>44</v>
      </c>
      <c r="H56" s="8">
        <v>12.3</v>
      </c>
      <c r="I56" s="10">
        <v>8837</v>
      </c>
      <c r="J56" s="8" t="e">
        <f>Report54_fact_FOT2</f>
        <v>#NAME?</v>
      </c>
      <c r="K56" s="8" t="e">
        <f>Report54_fact_FOT3</f>
        <v>#NAME?</v>
      </c>
      <c r="L56" s="8" t="e">
        <f>Report54_fact_materials2</f>
        <v>#NAME?</v>
      </c>
      <c r="M56" s="8" t="e">
        <f>Report54_fact_profitability</f>
        <v>#NAME?</v>
      </c>
      <c r="N56" s="8" t="e">
        <f>Report54_fact_ALL2</f>
        <v>#NAME?</v>
      </c>
      <c r="O56" s="8"/>
      <c r="P56" s="25"/>
      <c r="Q56" s="8" t="s">
        <v>31</v>
      </c>
    </row>
    <row r="57" spans="1:17" ht="22.5" x14ac:dyDescent="0.2">
      <c r="B57" s="23">
        <f t="shared" si="0"/>
        <v>48</v>
      </c>
      <c r="C57" s="8">
        <v>2012</v>
      </c>
      <c r="D57" s="8">
        <v>12</v>
      </c>
      <c r="E57" s="9" t="s">
        <v>140</v>
      </c>
      <c r="F57" s="9"/>
      <c r="G57" s="8" t="s">
        <v>30</v>
      </c>
      <c r="H57" s="8">
        <v>2.5</v>
      </c>
      <c r="I57" s="10">
        <v>199</v>
      </c>
      <c r="J57" s="8" t="e">
        <f>Report54_fact_FOT2</f>
        <v>#NAME?</v>
      </c>
      <c r="K57" s="8" t="e">
        <f>Report54_fact_FOT3</f>
        <v>#NAME?</v>
      </c>
      <c r="L57" s="8" t="e">
        <f>Report54_fact_materials2</f>
        <v>#NAME?</v>
      </c>
      <c r="M57" s="8" t="e">
        <f>Report54_fact_profitability</f>
        <v>#NAME?</v>
      </c>
      <c r="N57" s="8" t="e">
        <f>Report54_fact_ALL2</f>
        <v>#NAME?</v>
      </c>
      <c r="O57" s="8"/>
      <c r="P57" s="25"/>
      <c r="Q57" s="8" t="s">
        <v>31</v>
      </c>
    </row>
    <row r="58" spans="1:17" ht="22.5" x14ac:dyDescent="0.2">
      <c r="B58" s="23">
        <f t="shared" si="0"/>
        <v>49</v>
      </c>
      <c r="C58" s="8">
        <v>2012</v>
      </c>
      <c r="D58" s="8">
        <v>12</v>
      </c>
      <c r="E58" s="9" t="s">
        <v>141</v>
      </c>
      <c r="F58" s="9"/>
      <c r="G58" s="8" t="s">
        <v>44</v>
      </c>
      <c r="H58" s="8">
        <v>3.3</v>
      </c>
      <c r="I58" s="10">
        <v>1187</v>
      </c>
      <c r="J58" s="8" t="e">
        <f>Report54_fact_FOT2</f>
        <v>#NAME?</v>
      </c>
      <c r="K58" s="8" t="e">
        <f>Report54_fact_FOT3</f>
        <v>#NAME?</v>
      </c>
      <c r="L58" s="8" t="e">
        <f>Report54_fact_materials2</f>
        <v>#NAME?</v>
      </c>
      <c r="M58" s="8" t="e">
        <f>Report54_fact_profitability</f>
        <v>#NAME?</v>
      </c>
      <c r="N58" s="8" t="e">
        <f>Report54_fact_ALL2</f>
        <v>#NAME?</v>
      </c>
      <c r="O58" s="8"/>
      <c r="P58" s="25"/>
      <c r="Q58" s="8" t="s">
        <v>31</v>
      </c>
    </row>
    <row r="59" spans="1:17" ht="22.5" x14ac:dyDescent="0.2">
      <c r="B59" s="23">
        <f t="shared" si="0"/>
        <v>50</v>
      </c>
      <c r="C59" s="8">
        <v>2012</v>
      </c>
      <c r="D59" s="8">
        <v>12</v>
      </c>
      <c r="E59" s="9" t="s">
        <v>142</v>
      </c>
      <c r="F59" s="9" t="s">
        <v>33</v>
      </c>
      <c r="G59" s="8" t="s">
        <v>30</v>
      </c>
      <c r="H59" s="8">
        <v>2.5</v>
      </c>
      <c r="I59" s="10">
        <v>6476</v>
      </c>
      <c r="J59" s="8" t="e">
        <f>Report54_fact_FOT2</f>
        <v>#NAME?</v>
      </c>
      <c r="K59" s="8" t="e">
        <f>Report54_fact_FOT3</f>
        <v>#NAME?</v>
      </c>
      <c r="L59" s="8" t="e">
        <f>Report54_fact_materials2</f>
        <v>#NAME?</v>
      </c>
      <c r="M59" s="8" t="e">
        <f>Report54_fact_profitability</f>
        <v>#NAME?</v>
      </c>
      <c r="N59" s="8" t="e">
        <f>Report54_fact_ALL2</f>
        <v>#NAME?</v>
      </c>
      <c r="O59" s="8"/>
      <c r="P59" s="25"/>
      <c r="Q59" s="8" t="s">
        <v>31</v>
      </c>
    </row>
    <row r="60" spans="1:17" ht="33.75" x14ac:dyDescent="0.2">
      <c r="B60" s="23">
        <f t="shared" si="0"/>
        <v>51</v>
      </c>
      <c r="C60" s="8">
        <v>2012</v>
      </c>
      <c r="D60" s="8">
        <v>12</v>
      </c>
      <c r="E60" s="9" t="s">
        <v>139</v>
      </c>
      <c r="F60" s="9" t="s">
        <v>138</v>
      </c>
      <c r="G60" s="8" t="s">
        <v>80</v>
      </c>
      <c r="H60" s="8">
        <v>1</v>
      </c>
      <c r="I60" s="10">
        <v>1985</v>
      </c>
      <c r="J60" s="8" t="e">
        <f>Report54_fact_FOT2</f>
        <v>#NAME?</v>
      </c>
      <c r="K60" s="8" t="e">
        <f>Report54_fact_FOT3</f>
        <v>#NAME?</v>
      </c>
      <c r="L60" s="8" t="e">
        <f>Report54_fact_materials2</f>
        <v>#NAME?</v>
      </c>
      <c r="M60" s="8" t="e">
        <f>Report54_fact_profitability</f>
        <v>#NAME?</v>
      </c>
      <c r="N60" s="8" t="e">
        <f>Report54_fact_ALL2</f>
        <v>#NAME?</v>
      </c>
      <c r="O60" s="8"/>
      <c r="P60" s="25"/>
      <c r="Q60" s="8" t="s">
        <v>31</v>
      </c>
    </row>
    <row r="61" spans="1:17" ht="12" x14ac:dyDescent="0.2">
      <c r="A61" s="17"/>
      <c r="B61" s="3"/>
      <c r="C61" s="3"/>
      <c r="D61" s="11"/>
      <c r="E61" s="11"/>
      <c r="F61" s="11"/>
      <c r="G61" s="11"/>
      <c r="H61" s="11"/>
      <c r="I61" s="12"/>
      <c r="J61" s="13" t="e">
        <f>SUM($J$10:$J$60)</f>
        <v>#NAME?</v>
      </c>
      <c r="K61" s="13" t="e">
        <f>SUM($K$10:$K$60)</f>
        <v>#NAME?</v>
      </c>
      <c r="L61" s="13" t="e">
        <f>SUM($L$10:$L$60)</f>
        <v>#NAME?</v>
      </c>
      <c r="M61" s="13" t="e">
        <f>SUM($M$10:$M$60)</f>
        <v>#NAME?</v>
      </c>
      <c r="N61" s="13" t="e">
        <f>SUM($N$10:$N$60)</f>
        <v>#NAME?</v>
      </c>
      <c r="O61" s="13"/>
      <c r="P61" s="13"/>
      <c r="Q61" s="13"/>
    </row>
    <row r="63" spans="1:17" x14ac:dyDescent="0.2">
      <c r="B63" s="1" t="s">
        <v>19</v>
      </c>
    </row>
    <row r="66" spans="2:3" ht="12.75" x14ac:dyDescent="0.2">
      <c r="B66" s="18"/>
      <c r="C66" s="18"/>
    </row>
    <row r="67" spans="2:3" ht="12.75" x14ac:dyDescent="0.2">
      <c r="B67" s="18" t="s">
        <v>143</v>
      </c>
      <c r="C67" s="18"/>
    </row>
    <row r="68" spans="2:3" ht="12.75" x14ac:dyDescent="0.2">
      <c r="B68" s="4"/>
      <c r="C68" s="4"/>
    </row>
    <row r="69" spans="2:3" x14ac:dyDescent="0.2">
      <c r="B69" s="1" t="s">
        <v>21</v>
      </c>
    </row>
    <row r="71" spans="2:3" x14ac:dyDescent="0.2">
      <c r="C7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60">
    <cfRule type="expression" dxfId="2" priority="5" stopIfTrue="1">
      <formula>#REF!='TRUE'</formula>
    </cfRule>
  </conditionalFormatting>
  <conditionalFormatting sqref="B61:C61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2013-02-12T05:08:15Z</dcterms:modified>
</cp:coreProperties>
</file>