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Ремонт!$A$10:$Q$36</definedName>
    <definedName name="detailRange3">Содержание!$A$10:$Q$52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B14" i="3" l="1"/>
  <c r="B15" i="3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N51" i="3"/>
  <c r="M51" i="3"/>
  <c r="L51" i="3"/>
  <c r="K51" i="3"/>
  <c r="J51" i="3"/>
  <c r="N50" i="3"/>
  <c r="M50" i="3"/>
  <c r="L50" i="3"/>
  <c r="K50" i="3"/>
  <c r="J50" i="3"/>
  <c r="N49" i="3"/>
  <c r="M49" i="3"/>
  <c r="L49" i="3"/>
  <c r="K49" i="3"/>
  <c r="J49" i="3"/>
  <c r="N48" i="3"/>
  <c r="M48" i="3"/>
  <c r="L48" i="3"/>
  <c r="K48" i="3"/>
  <c r="J48" i="3"/>
  <c r="N47" i="3"/>
  <c r="M47" i="3"/>
  <c r="L47" i="3"/>
  <c r="K47" i="3"/>
  <c r="J47" i="3"/>
  <c r="N46" i="3"/>
  <c r="M46" i="3"/>
  <c r="L46" i="3"/>
  <c r="K46" i="3"/>
  <c r="J46" i="3"/>
  <c r="N45" i="3"/>
  <c r="M45" i="3"/>
  <c r="L45" i="3"/>
  <c r="K45" i="3"/>
  <c r="J45" i="3"/>
  <c r="N44" i="3"/>
  <c r="M44" i="3"/>
  <c r="L44" i="3"/>
  <c r="K44" i="3"/>
  <c r="J44" i="3"/>
  <c r="N43" i="3"/>
  <c r="M43" i="3"/>
  <c r="L43" i="3"/>
  <c r="K43" i="3"/>
  <c r="J43" i="3"/>
  <c r="N42" i="3"/>
  <c r="M42" i="3"/>
  <c r="L42" i="3"/>
  <c r="K42" i="3"/>
  <c r="J42" i="3"/>
  <c r="N41" i="3"/>
  <c r="M41" i="3"/>
  <c r="L41" i="3"/>
  <c r="K41" i="3"/>
  <c r="J41" i="3"/>
  <c r="N40" i="3"/>
  <c r="M40" i="3"/>
  <c r="L40" i="3"/>
  <c r="K40" i="3"/>
  <c r="J40" i="3"/>
  <c r="N39" i="3"/>
  <c r="M39" i="3"/>
  <c r="L39" i="3"/>
  <c r="K39" i="3"/>
  <c r="J39" i="3"/>
  <c r="N38" i="3"/>
  <c r="M38" i="3"/>
  <c r="L38" i="3"/>
  <c r="K38" i="3"/>
  <c r="J38" i="3"/>
  <c r="N37" i="3"/>
  <c r="M37" i="3"/>
  <c r="L37" i="3"/>
  <c r="K37" i="3"/>
  <c r="J37" i="3"/>
  <c r="N36" i="3"/>
  <c r="M36" i="3"/>
  <c r="L36" i="3"/>
  <c r="K36" i="3"/>
  <c r="J36" i="3"/>
  <c r="N35" i="3"/>
  <c r="M35" i="3"/>
  <c r="L35" i="3"/>
  <c r="K35" i="3"/>
  <c r="J35" i="3"/>
  <c r="N34" i="3"/>
  <c r="M34" i="3"/>
  <c r="L34" i="3"/>
  <c r="K34" i="3"/>
  <c r="J34" i="3"/>
  <c r="N33" i="3"/>
  <c r="M33" i="3"/>
  <c r="L33" i="3"/>
  <c r="K33" i="3"/>
  <c r="J33" i="3"/>
  <c r="N32" i="3"/>
  <c r="M32" i="3"/>
  <c r="L32" i="3"/>
  <c r="K32" i="3"/>
  <c r="J32" i="3"/>
  <c r="N31" i="3"/>
  <c r="M31" i="3"/>
  <c r="L31" i="3"/>
  <c r="K31" i="3"/>
  <c r="J31" i="3"/>
  <c r="N30" i="3"/>
  <c r="M30" i="3"/>
  <c r="L30" i="3"/>
  <c r="K30" i="3"/>
  <c r="J30" i="3"/>
  <c r="N29" i="3"/>
  <c r="M29" i="3"/>
  <c r="L29" i="3"/>
  <c r="K29" i="3"/>
  <c r="J29" i="3"/>
  <c r="N28" i="3"/>
  <c r="M28" i="3"/>
  <c r="L28" i="3"/>
  <c r="K28" i="3"/>
  <c r="J28" i="3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52" i="3" s="1"/>
  <c r="M10" i="3"/>
  <c r="M52" i="3" s="1"/>
  <c r="L10" i="3"/>
  <c r="L52" i="3" s="1"/>
  <c r="K10" i="3"/>
  <c r="K52" i="3" s="1"/>
  <c r="J10" i="3"/>
  <c r="J52" i="3" s="1"/>
  <c r="B10" i="3"/>
  <c r="B11" i="3" s="1"/>
  <c r="B12" i="3" s="1"/>
  <c r="B13" i="3" s="1"/>
  <c r="I36" i="2"/>
  <c r="N35" i="2"/>
  <c r="M35" i="2"/>
  <c r="L35" i="2"/>
  <c r="K35" i="2"/>
  <c r="J35" i="2"/>
  <c r="N34" i="2"/>
  <c r="M34" i="2"/>
  <c r="L34" i="2"/>
  <c r="K34" i="2"/>
  <c r="J34" i="2"/>
  <c r="N33" i="2"/>
  <c r="M33" i="2"/>
  <c r="L33" i="2"/>
  <c r="K33" i="2"/>
  <c r="J33" i="2"/>
  <c r="N32" i="2"/>
  <c r="M32" i="2"/>
  <c r="L32" i="2"/>
  <c r="K32" i="2"/>
  <c r="J32" i="2"/>
  <c r="N31" i="2"/>
  <c r="M31" i="2"/>
  <c r="L31" i="2"/>
  <c r="K31" i="2"/>
  <c r="J31" i="2"/>
  <c r="N30" i="2"/>
  <c r="M30" i="2"/>
  <c r="L30" i="2"/>
  <c r="K30" i="2"/>
  <c r="J30" i="2"/>
  <c r="N29" i="2"/>
  <c r="M29" i="2"/>
  <c r="L29" i="2"/>
  <c r="K29" i="2"/>
  <c r="J29" i="2"/>
  <c r="N28" i="2"/>
  <c r="M28" i="2"/>
  <c r="L28" i="2"/>
  <c r="K28" i="2"/>
  <c r="J28" i="2"/>
  <c r="N27" i="2"/>
  <c r="M27" i="2"/>
  <c r="L27" i="2"/>
  <c r="K27" i="2"/>
  <c r="J27" i="2"/>
  <c r="N26" i="2"/>
  <c r="M26" i="2"/>
  <c r="L26" i="2"/>
  <c r="K26" i="2"/>
  <c r="J26" i="2"/>
  <c r="N25" i="2"/>
  <c r="M25" i="2"/>
  <c r="L25" i="2"/>
  <c r="K25" i="2"/>
  <c r="J25" i="2"/>
  <c r="N24" i="2"/>
  <c r="M24" i="2"/>
  <c r="L24" i="2"/>
  <c r="K24" i="2"/>
  <c r="J24" i="2"/>
  <c r="N23" i="2"/>
  <c r="M23" i="2"/>
  <c r="L23" i="2"/>
  <c r="K23" i="2"/>
  <c r="J23" i="2"/>
  <c r="N22" i="2"/>
  <c r="M22" i="2"/>
  <c r="L22" i="2"/>
  <c r="K22" i="2"/>
  <c r="J22" i="2"/>
  <c r="N21" i="2"/>
  <c r="M21" i="2"/>
  <c r="L21" i="2"/>
  <c r="K21" i="2"/>
  <c r="J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36" i="2" s="1"/>
  <c r="M10" i="2"/>
  <c r="M36" i="2" s="1"/>
  <c r="L10" i="2"/>
  <c r="L36" i="2" s="1"/>
  <c r="K10" i="2"/>
  <c r="K36" i="2" s="1"/>
  <c r="J10" i="2"/>
  <c r="J36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5" i="4"/>
  <c r="B5" i="3"/>
  <c r="B5" i="2"/>
  <c r="S3" i="3"/>
  <c r="S2" i="3"/>
  <c r="S3" i="2"/>
  <c r="S2" i="2"/>
  <c r="B6" i="3"/>
  <c r="B4" i="3"/>
  <c r="B39" i="2"/>
  <c r="B6" i="2"/>
  <c r="B4" i="2"/>
</calcChain>
</file>

<file path=xl/sharedStrings.xml><?xml version="1.0" encoding="utf-8"?>
<sst xmlns="http://schemas.openxmlformats.org/spreadsheetml/2006/main" count="322" uniqueCount="134">
  <si>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</si>
  <si>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</si>
  <si>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</si>
  <si>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</si>
  <si>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</si>
  <si>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</si>
  <si>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</si>
  <si>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</si>
  <si>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</si>
  <si>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</si>
  <si>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</si>
  <si>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</si>
  <si>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</si>
  <si>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</si>
  <si>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</si>
  <si>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</si>
  <si>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</si>
  <si>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</si>
  <si>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</si>
  <si>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</si>
  <si>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</si>
  <si>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</si>
  <si>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</si>
  <si>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</si>
  <si>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200/4 по ул. С.ШИЛО</t>
  </si>
  <si>
    <t>за период c 01.03.2010 по 31.12.2012</t>
  </si>
  <si>
    <t/>
  </si>
  <si>
    <t>Управляющая компания ООО "УК "Западное" с 01.03.2010</t>
  </si>
  <si>
    <t>подвал прим.ХВС</t>
  </si>
  <si>
    <t>Смена отдельных участков трубопроводов до D100 мм (ГВС)</t>
  </si>
  <si>
    <t>п.м.</t>
  </si>
  <si>
    <t>Выполнено по 05сл.</t>
  </si>
  <si>
    <t>кв20 Прим.ХВС</t>
  </si>
  <si>
    <t>Смена отдельных участков трубопроводов D 25 (ГВС)</t>
  </si>
  <si>
    <t>кв20</t>
  </si>
  <si>
    <t>подвал, ХВС, применительно</t>
  </si>
  <si>
    <t>Смена отдельных участков трубопроводов D32мм (ГВС)</t>
  </si>
  <si>
    <t>Выполнено по АДС 05</t>
  </si>
  <si>
    <t>подвал</t>
  </si>
  <si>
    <t>Смена отдельных участков трубопроводов D 50 (отопление)</t>
  </si>
  <si>
    <t>м.</t>
  </si>
  <si>
    <t>Выполнено.</t>
  </si>
  <si>
    <t>За 10 месяцев</t>
  </si>
  <si>
    <t>Услуги Банков и почты по приему платежей</t>
  </si>
  <si>
    <t>кв.м</t>
  </si>
  <si>
    <t>Выполнено</t>
  </si>
  <si>
    <t>Услуги ЕРКЦ по печати, начислению, перерасчетам и доставке квитанций</t>
  </si>
  <si>
    <t>под.№2</t>
  </si>
  <si>
    <t>шт.</t>
  </si>
  <si>
    <t>Админист. обращение</t>
  </si>
  <si>
    <t>кв.3,6,9</t>
  </si>
  <si>
    <t>Смена труб канализации Ф до 100мм</t>
  </si>
  <si>
    <t>Обращение в ЖКХ № 8790 от 04.12.09 Выполнено</t>
  </si>
  <si>
    <t>3 подъезд</t>
  </si>
  <si>
    <t>Обр. жит. № 1138 от 17.09.10г. Протокол приоритетности</t>
  </si>
  <si>
    <t>кв. 40,53 Применительно вокруг ливневки</t>
  </si>
  <si>
    <t>Смена рулонных кровель из наплавляемых материалов в 1 слой</t>
  </si>
  <si>
    <t>Выполнено по АДС-05</t>
  </si>
  <si>
    <t>ввод ХВС, D100</t>
  </si>
  <si>
    <t>кв. 38, Применительно D  110</t>
  </si>
  <si>
    <t>Обращение жит. № 380 от 02.03.2011г. Обращение жит. № 335 от  Перенос с мая. Выполнено</t>
  </si>
  <si>
    <t>Установка водомерного узла учета</t>
  </si>
  <si>
    <t>Выполнено МУП "Управление"Водоканал"</t>
  </si>
  <si>
    <t>За 12 месяцев</t>
  </si>
  <si>
    <t>подвал ХВС (кв.56), применительно ф20,32мм</t>
  </si>
  <si>
    <t>кв.38, применительно ремонт козырька</t>
  </si>
  <si>
    <t>подвал, применительно смена труб ХВС ф50,76мм</t>
  </si>
  <si>
    <t>подвал, применительно ХВС ф25,76мм</t>
  </si>
  <si>
    <t>АДС-05, выполнено</t>
  </si>
  <si>
    <t>кв.39, применительно ГВС, ХВС ф32мм</t>
  </si>
  <si>
    <t>Выполнено, АДС-05</t>
  </si>
  <si>
    <t>кв.26-38</t>
  </si>
  <si>
    <t>Обращение жит.№ 1055 от 20.07.2012, выполнено</t>
  </si>
  <si>
    <t>подъезд 5</t>
  </si>
  <si>
    <t>Протокол приоритетности</t>
  </si>
  <si>
    <t>кв.29, смена труб ХВС,ГВС,КНС ф20,25,50мм</t>
  </si>
  <si>
    <t>Прокладка трубопроводов водоснабжения 50 мм (ГВС и ХВС)</t>
  </si>
  <si>
    <t>Дезинсекция помещений</t>
  </si>
  <si>
    <t>Выполнено подрядной организацией ООО "Центр Сферв". Акт № 9</t>
  </si>
  <si>
    <t>ЦО</t>
  </si>
  <si>
    <t>Гидравлические испытания трубопровода Ф до 100мм</t>
  </si>
  <si>
    <t>кронштейны газопровода</t>
  </si>
  <si>
    <t>Крепление трубопровода</t>
  </si>
  <si>
    <t>кг</t>
  </si>
  <si>
    <t>подвал, ЦО</t>
  </si>
  <si>
    <t>Ремонт задвижки D до 100 мм без снятия с места</t>
  </si>
  <si>
    <t>набив.сальника</t>
  </si>
  <si>
    <t>подвал Применительно ЦО</t>
  </si>
  <si>
    <t>Ремонт запорной арматуры без снятия с места D 25 мм ЦО</t>
  </si>
  <si>
    <t>Ремонт дверного блока</t>
  </si>
  <si>
    <t>Очистка канализационной сети (внутренней)</t>
  </si>
  <si>
    <t>Применительно ливневка</t>
  </si>
  <si>
    <t>Обрезка деревьев</t>
  </si>
  <si>
    <t>Выполнено подрядной орг-ей ИП Карасев А.В.</t>
  </si>
  <si>
    <t>Применительно удаление деревьев</t>
  </si>
  <si>
    <t>Применительно подвал</t>
  </si>
  <si>
    <t>Выполнено подрядной орг-ей ИП Шубин А.С.</t>
  </si>
  <si>
    <t>кв.42</t>
  </si>
  <si>
    <t>Прочистка вентканалов</t>
  </si>
  <si>
    <t>Выполнено подрядной орг-ей ООО "Белый Медведь"</t>
  </si>
  <si>
    <t>балкон</t>
  </si>
  <si>
    <t>Ремонт штукатурки стен</t>
  </si>
  <si>
    <t>подвал,Применит.внутр.сист.ЦО</t>
  </si>
  <si>
    <t>+остекление</t>
  </si>
  <si>
    <t>Ремонт оконных переплетов</t>
  </si>
  <si>
    <t>Применительно козырьки</t>
  </si>
  <si>
    <t>Очистка кровли, козырьков, желобов и свесов от мусора</t>
  </si>
  <si>
    <t>кв.39</t>
  </si>
  <si>
    <t>кв.66 подвал</t>
  </si>
  <si>
    <t>кв.39, применительно ремонт штукатурки балконной плиты</t>
  </si>
  <si>
    <t>Ремонт штукатурки гладких фасадов</t>
  </si>
  <si>
    <t>фасад, применительно устройство доски объявлений</t>
  </si>
  <si>
    <t>Навеска ящиков почтовых (на 6 отделений)</t>
  </si>
  <si>
    <t>кровля, применительно укрепление металлических парапетов</t>
  </si>
  <si>
    <t>Смена покрытий парапетов листовой кровельной сталью (оцинкованной)</t>
  </si>
  <si>
    <t>Очистка помещения от мусора</t>
  </si>
  <si>
    <t>тн</t>
  </si>
  <si>
    <t>кв.27</t>
  </si>
  <si>
    <t>кв.19, применительно ф110мм</t>
  </si>
  <si>
    <t>подъезд, применительно установка аншлагов</t>
  </si>
  <si>
    <t>Ремонт дверного полотна со смено брусков обвязки горизонтальной на 2 сопряжения</t>
  </si>
  <si>
    <t>подвал, применительно испытания ввода ЦО</t>
  </si>
  <si>
    <t>подвал, применительно ревизия задвижек ЦО</t>
  </si>
  <si>
    <t>кв.32, ревизия ЩО</t>
  </si>
  <si>
    <t>Ремонт групповых щитков на лестничных клетках без ремонта автоматов</t>
  </si>
  <si>
    <t>кв.9</t>
  </si>
  <si>
    <t>кв.79, смена автоматичсекого выключателя</t>
  </si>
  <si>
    <t>Ремонт групповых щитков на лестничных клетках со сменой автоматов</t>
  </si>
  <si>
    <t>подвал, заполнение системы  ЦО с промывкой</t>
  </si>
  <si>
    <t>подъезд 5, устройство и разборка подмостей</t>
  </si>
  <si>
    <t>подвал, прочистка лежака КНС</t>
  </si>
  <si>
    <t>подъезд 5, ремонт переплетов</t>
  </si>
  <si>
    <t>Директор ООО "УК "Западное"_________________________________О.А.Давыдов</t>
  </si>
  <si>
    <t xml:space="preserve">Ремонт подъезда 5 этажного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</si>
</sst>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46"/>
  <sheetViews>
    <sheetView tabSelected="1" topLeftCell="A4" workbookViewId="0">
      <selection activeCell="F18" sqref="F18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200/4 по ул. С.ШИЛО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01.03.2010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01.03.2010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4</v>
      </c>
      <c r="E10" s="9" t="s">
        <v>28</v>
      </c>
      <c r="F10" s="9" t="s">
        <v>29</v>
      </c>
      <c r="G10" s="8" t="s">
        <v>30</v>
      </c>
      <c r="H10" s="8">
        <v>3</v>
      </c>
      <c r="I10" s="10">
        <v>1567.3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4</v>
      </c>
      <c r="E11" s="9" t="s">
        <v>32</v>
      </c>
      <c r="F11" s="9" t="s">
        <v>33</v>
      </c>
      <c r="G11" s="8" t="s">
        <v>30</v>
      </c>
      <c r="H11" s="8">
        <v>4</v>
      </c>
      <c r="I11" s="10">
        <v>1047.19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4</v>
      </c>
      <c r="E12" s="9" t="s">
        <v>34</v>
      </c>
      <c r="F12" s="9" t="s">
        <v>33</v>
      </c>
      <c r="G12" s="8" t="s">
        <v>30</v>
      </c>
      <c r="H12" s="8">
        <v>4</v>
      </c>
      <c r="I12" s="10">
        <v>1047.19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31</v>
      </c>
    </row>
    <row r="13" spans="1:26" ht="22.5" x14ac:dyDescent="0.2">
      <c r="B13" s="23">
        <f>B12+1</f>
        <v>4</v>
      </c>
      <c r="C13" s="8">
        <v>2010</v>
      </c>
      <c r="D13" s="8">
        <v>6</v>
      </c>
      <c r="E13" s="9" t="s">
        <v>35</v>
      </c>
      <c r="F13" s="9" t="s">
        <v>36</v>
      </c>
      <c r="G13" s="8" t="s">
        <v>30</v>
      </c>
      <c r="H13" s="8">
        <v>4</v>
      </c>
      <c r="I13" s="10">
        <v>1148.56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37</v>
      </c>
    </row>
    <row r="14" spans="1:26" ht="22.5" x14ac:dyDescent="0.2">
      <c r="B14" s="23">
        <f>B13+1</f>
        <v>5</v>
      </c>
      <c r="C14" s="8">
        <v>2010</v>
      </c>
      <c r="D14" s="8">
        <v>8</v>
      </c>
      <c r="E14" s="9" t="s">
        <v>38</v>
      </c>
      <c r="F14" s="9" t="s">
        <v>39</v>
      </c>
      <c r="G14" s="8" t="s">
        <v>40</v>
      </c>
      <c r="H14" s="8">
        <v>6</v>
      </c>
      <c r="I14" s="10">
        <v>1598.6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41</v>
      </c>
    </row>
    <row r="15" spans="1:26" ht="22.5" x14ac:dyDescent="0.2">
      <c r="B15" s="23">
        <f>B14+1</f>
        <v>6</v>
      </c>
      <c r="C15" s="8">
        <v>2010</v>
      </c>
      <c r="D15" s="8">
        <v>12</v>
      </c>
      <c r="E15" s="9" t="s">
        <v>42</v>
      </c>
      <c r="F15" s="9" t="s">
        <v>43</v>
      </c>
      <c r="G15" s="8" t="s">
        <v>44</v>
      </c>
      <c r="H15" s="8">
        <v>0</v>
      </c>
      <c r="I15" s="10">
        <v>7177.23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45</v>
      </c>
    </row>
    <row r="16" spans="1:26" ht="33.75" x14ac:dyDescent="0.2">
      <c r="B16" s="23">
        <f>B15+1</f>
        <v>7</v>
      </c>
      <c r="C16" s="8">
        <v>2010</v>
      </c>
      <c r="D16" s="8">
        <v>12</v>
      </c>
      <c r="E16" s="9" t="s">
        <v>42</v>
      </c>
      <c r="F16" s="9" t="s">
        <v>46</v>
      </c>
      <c r="G16" s="8" t="s">
        <v>44</v>
      </c>
      <c r="H16" s="8">
        <v>0</v>
      </c>
      <c r="I16" s="10">
        <v>6332.85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45</v>
      </c>
    </row>
    <row r="17" spans="2:17" x14ac:dyDescent="0.2">
      <c r="B17" s="23">
        <f>B16+1</f>
        <v>8</v>
      </c>
      <c r="C17" s="8">
        <v>2011</v>
      </c>
      <c r="D17" s="8">
        <v>1</v>
      </c>
      <c r="E17" s="9" t="s">
        <v>47</v>
      </c>
      <c r="F17" s="9" t="s">
        <v>133</v>
      </c>
      <c r="G17" s="8" t="s">
        <v>48</v>
      </c>
      <c r="H17" s="8">
        <v>1</v>
      </c>
      <c r="I17" s="10">
        <v>50998.37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49</v>
      </c>
    </row>
    <row r="18" spans="2:17" ht="22.5" x14ac:dyDescent="0.2">
      <c r="B18" s="23">
        <f>B17+1</f>
        <v>9</v>
      </c>
      <c r="C18" s="8">
        <v>2011</v>
      </c>
      <c r="D18" s="8">
        <v>3</v>
      </c>
      <c r="E18" s="9" t="s">
        <v>50</v>
      </c>
      <c r="F18" s="9" t="s">
        <v>51</v>
      </c>
      <c r="G18" s="8" t="s">
        <v>30</v>
      </c>
      <c r="H18" s="8">
        <v>11</v>
      </c>
      <c r="I18" s="10">
        <v>4972.37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52</v>
      </c>
    </row>
    <row r="19" spans="2:17" ht="22.5" x14ac:dyDescent="0.2">
      <c r="B19" s="23">
        <f>B18+1</f>
        <v>10</v>
      </c>
      <c r="C19" s="8">
        <v>2011</v>
      </c>
      <c r="D19" s="8">
        <v>4</v>
      </c>
      <c r="E19" s="9" t="s">
        <v>53</v>
      </c>
      <c r="F19" s="9" t="s">
        <v>133</v>
      </c>
      <c r="G19" s="8" t="s">
        <v>48</v>
      </c>
      <c r="H19" s="8">
        <v>1</v>
      </c>
      <c r="I19" s="10">
        <v>57455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54</v>
      </c>
    </row>
    <row r="20" spans="2:17" ht="33.75" x14ac:dyDescent="0.2">
      <c r="B20" s="23">
        <f>B19+1</f>
        <v>11</v>
      </c>
      <c r="C20" s="8">
        <v>2011</v>
      </c>
      <c r="D20" s="8">
        <v>5</v>
      </c>
      <c r="E20" s="9" t="s">
        <v>55</v>
      </c>
      <c r="F20" s="9" t="s">
        <v>56</v>
      </c>
      <c r="G20" s="8" t="s">
        <v>44</v>
      </c>
      <c r="H20" s="8">
        <v>22.8</v>
      </c>
      <c r="I20" s="10">
        <v>4872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57</v>
      </c>
    </row>
    <row r="21" spans="2:17" ht="22.5" x14ac:dyDescent="0.2">
      <c r="B21" s="23">
        <f>B20+1</f>
        <v>12</v>
      </c>
      <c r="C21" s="8">
        <v>2011</v>
      </c>
      <c r="D21" s="8">
        <v>6</v>
      </c>
      <c r="E21" s="9" t="s">
        <v>58</v>
      </c>
      <c r="F21" s="9" t="s">
        <v>29</v>
      </c>
      <c r="G21" s="8" t="s">
        <v>30</v>
      </c>
      <c r="H21" s="8">
        <v>8</v>
      </c>
      <c r="I21" s="10">
        <v>12078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57</v>
      </c>
    </row>
    <row r="22" spans="2:17" ht="33.75" x14ac:dyDescent="0.2">
      <c r="B22" s="23">
        <f>B21+1</f>
        <v>13</v>
      </c>
      <c r="C22" s="8">
        <v>2011</v>
      </c>
      <c r="D22" s="8">
        <v>7</v>
      </c>
      <c r="E22" s="9" t="s">
        <v>59</v>
      </c>
      <c r="F22" s="9" t="s">
        <v>51</v>
      </c>
      <c r="G22" s="8" t="s">
        <v>30</v>
      </c>
      <c r="H22" s="8">
        <v>2</v>
      </c>
      <c r="I22" s="10">
        <v>974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60</v>
      </c>
    </row>
    <row r="23" spans="2:17" x14ac:dyDescent="0.2">
      <c r="B23" s="23">
        <f>B22+1</f>
        <v>14</v>
      </c>
      <c r="C23" s="8">
        <v>2011</v>
      </c>
      <c r="D23" s="8">
        <v>11</v>
      </c>
      <c r="E23" s="9" t="s">
        <v>38</v>
      </c>
      <c r="F23" s="9" t="s">
        <v>61</v>
      </c>
      <c r="G23" s="8" t="s">
        <v>48</v>
      </c>
      <c r="H23" s="8">
        <v>1</v>
      </c>
      <c r="I23" s="10">
        <v>22266.45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62</v>
      </c>
    </row>
    <row r="24" spans="2:17" ht="22.5" x14ac:dyDescent="0.2">
      <c r="B24" s="23">
        <f>B23+1</f>
        <v>15</v>
      </c>
      <c r="C24" s="8">
        <v>2011</v>
      </c>
      <c r="D24" s="8">
        <v>12</v>
      </c>
      <c r="E24" s="9" t="s">
        <v>63</v>
      </c>
      <c r="F24" s="9" t="s">
        <v>43</v>
      </c>
      <c r="G24" s="8" t="s">
        <v>44</v>
      </c>
      <c r="H24" s="8">
        <v>0</v>
      </c>
      <c r="I24" s="10">
        <v>9119.2999999999993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45</v>
      </c>
    </row>
    <row r="25" spans="2:17" ht="33.75" x14ac:dyDescent="0.2">
      <c r="B25" s="23">
        <f>B24+1</f>
        <v>16</v>
      </c>
      <c r="C25" s="8">
        <v>2011</v>
      </c>
      <c r="D25" s="8">
        <v>12</v>
      </c>
      <c r="E25" s="9" t="s">
        <v>63</v>
      </c>
      <c r="F25" s="9" t="s">
        <v>46</v>
      </c>
      <c r="G25" s="8" t="s">
        <v>44</v>
      </c>
      <c r="H25" s="8">
        <v>0</v>
      </c>
      <c r="I25" s="10">
        <v>8612.67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45</v>
      </c>
    </row>
    <row r="26" spans="2:17" ht="33.75" x14ac:dyDescent="0.2">
      <c r="B26" s="23">
        <f>B25+1</f>
        <v>17</v>
      </c>
      <c r="C26" s="8">
        <v>2012</v>
      </c>
      <c r="D26" s="8">
        <v>1</v>
      </c>
      <c r="E26" s="9" t="s">
        <v>64</v>
      </c>
      <c r="F26" s="9" t="s">
        <v>36</v>
      </c>
      <c r="G26" s="8" t="s">
        <v>30</v>
      </c>
      <c r="H26" s="8">
        <v>6</v>
      </c>
      <c r="I26" s="10">
        <v>4154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45</v>
      </c>
    </row>
    <row r="27" spans="2:17" ht="22.5" x14ac:dyDescent="0.2">
      <c r="B27" s="23">
        <f>B26+1</f>
        <v>18</v>
      </c>
      <c r="C27" s="8">
        <v>2012</v>
      </c>
      <c r="D27" s="8">
        <v>7</v>
      </c>
      <c r="E27" s="9" t="s">
        <v>65</v>
      </c>
      <c r="F27" s="9" t="s">
        <v>56</v>
      </c>
      <c r="G27" s="8" t="s">
        <v>44</v>
      </c>
      <c r="H27" s="8">
        <v>3.5</v>
      </c>
      <c r="I27" s="10">
        <v>1326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45</v>
      </c>
    </row>
    <row r="28" spans="2:17" ht="33.75" x14ac:dyDescent="0.2">
      <c r="B28" s="23">
        <f>B27+1</f>
        <v>19</v>
      </c>
      <c r="C28" s="8">
        <v>2012</v>
      </c>
      <c r="D28" s="8">
        <v>7</v>
      </c>
      <c r="E28" s="9" t="s">
        <v>66</v>
      </c>
      <c r="F28" s="9" t="s">
        <v>29</v>
      </c>
      <c r="G28" s="8" t="s">
        <v>30</v>
      </c>
      <c r="H28" s="8">
        <v>8</v>
      </c>
      <c r="I28" s="10">
        <v>6106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45</v>
      </c>
    </row>
    <row r="29" spans="2:17" ht="22.5" x14ac:dyDescent="0.2">
      <c r="B29" s="23">
        <f>B28+1</f>
        <v>20</v>
      </c>
      <c r="C29" s="8">
        <v>2012</v>
      </c>
      <c r="D29" s="8">
        <v>7</v>
      </c>
      <c r="E29" s="9" t="s">
        <v>67</v>
      </c>
      <c r="F29" s="9" t="s">
        <v>29</v>
      </c>
      <c r="G29" s="8" t="s">
        <v>30</v>
      </c>
      <c r="H29" s="8">
        <v>18</v>
      </c>
      <c r="I29" s="10">
        <v>11927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68</v>
      </c>
    </row>
    <row r="30" spans="2:17" ht="22.5" x14ac:dyDescent="0.2">
      <c r="B30" s="23">
        <f>B29+1</f>
        <v>21</v>
      </c>
      <c r="C30" s="8">
        <v>2012</v>
      </c>
      <c r="D30" s="8">
        <v>9</v>
      </c>
      <c r="E30" s="9" t="s">
        <v>69</v>
      </c>
      <c r="F30" s="9" t="s">
        <v>36</v>
      </c>
      <c r="G30" s="8" t="s">
        <v>30</v>
      </c>
      <c r="H30" s="8">
        <v>20</v>
      </c>
      <c r="I30" s="10">
        <v>9879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70</v>
      </c>
    </row>
    <row r="31" spans="2:17" ht="22.5" x14ac:dyDescent="0.2">
      <c r="B31" s="23">
        <f>B30+1</f>
        <v>22</v>
      </c>
      <c r="C31" s="8">
        <v>2012</v>
      </c>
      <c r="D31" s="8">
        <v>10</v>
      </c>
      <c r="E31" s="9" t="s">
        <v>71</v>
      </c>
      <c r="F31" s="9" t="s">
        <v>33</v>
      </c>
      <c r="G31" s="8" t="s">
        <v>30</v>
      </c>
      <c r="H31" s="8">
        <v>44</v>
      </c>
      <c r="I31" s="10">
        <v>19508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72</v>
      </c>
    </row>
    <row r="32" spans="2:17" x14ac:dyDescent="0.2">
      <c r="B32" s="23">
        <f>B31+1</f>
        <v>23</v>
      </c>
      <c r="C32" s="8">
        <v>2012</v>
      </c>
      <c r="D32" s="8">
        <v>11</v>
      </c>
      <c r="E32" s="9" t="s">
        <v>73</v>
      </c>
      <c r="F32" s="9" t="s">
        <v>133</v>
      </c>
      <c r="G32" s="8" t="s">
        <v>48</v>
      </c>
      <c r="H32" s="8">
        <v>1</v>
      </c>
      <c r="I32" s="10">
        <v>73115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74</v>
      </c>
    </row>
    <row r="33" spans="1:17" ht="33.75" x14ac:dyDescent="0.2">
      <c r="B33" s="23">
        <f>B32+1</f>
        <v>24</v>
      </c>
      <c r="C33" s="8">
        <v>2012</v>
      </c>
      <c r="D33" s="8">
        <v>12</v>
      </c>
      <c r="E33" s="9" t="s">
        <v>75</v>
      </c>
      <c r="F33" s="9" t="s">
        <v>76</v>
      </c>
      <c r="G33" s="8" t="s">
        <v>30</v>
      </c>
      <c r="H33" s="8">
        <v>56</v>
      </c>
      <c r="I33" s="10">
        <v>28948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45</v>
      </c>
    </row>
    <row r="34" spans="1:17" ht="22.5" x14ac:dyDescent="0.2">
      <c r="B34" s="23">
        <f>B33+1</f>
        <v>25</v>
      </c>
      <c r="C34" s="8">
        <v>2012</v>
      </c>
      <c r="D34" s="8">
        <v>12</v>
      </c>
      <c r="E34" s="9" t="s">
        <v>63</v>
      </c>
      <c r="F34" s="9" t="s">
        <v>43</v>
      </c>
      <c r="G34" s="8" t="s">
        <v>44</v>
      </c>
      <c r="H34" s="8">
        <v>0</v>
      </c>
      <c r="I34" s="10">
        <v>9119.2999999999993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45</v>
      </c>
    </row>
    <row r="35" spans="1:17" ht="33.75" x14ac:dyDescent="0.2">
      <c r="B35" s="23">
        <f>B34+1</f>
        <v>26</v>
      </c>
      <c r="C35" s="8">
        <v>2012</v>
      </c>
      <c r="D35" s="8">
        <v>12</v>
      </c>
      <c r="E35" s="9" t="s">
        <v>63</v>
      </c>
      <c r="F35" s="9" t="s">
        <v>46</v>
      </c>
      <c r="G35" s="8" t="s">
        <v>44</v>
      </c>
      <c r="H35" s="8">
        <v>0</v>
      </c>
      <c r="I35" s="10">
        <v>8612.67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45</v>
      </c>
    </row>
    <row r="36" spans="1:17" ht="12" x14ac:dyDescent="0.2">
      <c r="A36" s="17"/>
      <c r="B36" s="3"/>
      <c r="C36" s="3"/>
      <c r="D36" s="11"/>
      <c r="E36" s="11"/>
      <c r="F36" s="11"/>
      <c r="G36" s="11"/>
      <c r="H36" s="11"/>
      <c r="I36" s="12">
        <f>SUM($I$10:$I$35)</f>
        <v>363962.05</v>
      </c>
      <c r="J36" s="13" t="e">
        <f>SUM($J$10:$J$35)</f>
        <v>#NAME?</v>
      </c>
      <c r="K36" s="13" t="e">
        <f>SUM($K$10:$K$35)</f>
        <v>#NAME?</v>
      </c>
      <c r="L36" s="13" t="e">
        <f>SUM($L$10:$L$35)</f>
        <v>#NAME?</v>
      </c>
      <c r="M36" s="13" t="e">
        <f>SUM($M$10:$M$35)</f>
        <v>#NAME?</v>
      </c>
      <c r="N36" s="13" t="e">
        <f>SUM($N$10:$N$35)</f>
        <v>#NAME?</v>
      </c>
      <c r="O36" s="13"/>
      <c r="P36" s="13"/>
      <c r="Q36" s="13"/>
    </row>
    <row r="39" spans="1:17" x14ac:dyDescent="0.2">
      <c r="B39" s="1" t="str">
        <f>XLRPARAMS_comment</f>
        <v/>
      </c>
    </row>
    <row r="41" spans="1:17" ht="12.75" x14ac:dyDescent="0.2">
      <c r="B41" s="18"/>
      <c r="C41" s="18"/>
    </row>
    <row r="42" spans="1:17" ht="12.75" x14ac:dyDescent="0.2">
      <c r="B42" s="18" t="s">
        <v>132</v>
      </c>
      <c r="C42" s="18"/>
    </row>
    <row r="43" spans="1:17" ht="12.75" x14ac:dyDescent="0.2">
      <c r="B43" s="4"/>
      <c r="C43" s="4"/>
    </row>
    <row r="44" spans="1:17" x14ac:dyDescent="0.2">
      <c r="B44" s="1" t="s">
        <v>21</v>
      </c>
    </row>
    <row r="46" spans="1:17" x14ac:dyDescent="0.2">
      <c r="C46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6" priority="6" stopIfTrue="1" operator="notEqual">
      <formula>0</formula>
    </cfRule>
  </conditionalFormatting>
  <conditionalFormatting sqref="D4:E6 B10:Q35">
    <cfRule type="expression" dxfId="5" priority="5" stopIfTrue="1">
      <formula>#REF!='TRUE'</formula>
    </cfRule>
  </conditionalFormatting>
  <conditionalFormatting sqref="B36:C36">
    <cfRule type="expression" dxfId="4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62"/>
  <sheetViews>
    <sheetView topLeftCell="A43" workbookViewId="0">
      <selection activeCell="V45" sqref="V45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200/4 по ул. С.ШИЛО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01.03.2010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01.03.2010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4</v>
      </c>
      <c r="E10" s="9" t="s">
        <v>38</v>
      </c>
      <c r="F10" s="9" t="s">
        <v>77</v>
      </c>
      <c r="G10" s="8" t="s">
        <v>44</v>
      </c>
      <c r="H10" s="8">
        <v>1200</v>
      </c>
      <c r="I10" s="10">
        <v>2676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78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9</v>
      </c>
      <c r="E11" s="9" t="s">
        <v>79</v>
      </c>
      <c r="F11" s="9" t="s">
        <v>80</v>
      </c>
      <c r="G11" s="8" t="s">
        <v>30</v>
      </c>
      <c r="H11" s="8">
        <v>1800</v>
      </c>
      <c r="I11" s="10">
        <v>40780.14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45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11</v>
      </c>
      <c r="E12" s="9" t="s">
        <v>81</v>
      </c>
      <c r="F12" s="9" t="s">
        <v>82</v>
      </c>
      <c r="G12" s="8" t="s">
        <v>83</v>
      </c>
      <c r="H12" s="8">
        <v>1</v>
      </c>
      <c r="I12" s="10">
        <v>43.41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45</v>
      </c>
    </row>
    <row r="13" spans="1:26" ht="22.5" x14ac:dyDescent="0.2">
      <c r="B13" s="23">
        <f>B12+1</f>
        <v>4</v>
      </c>
      <c r="C13" s="8">
        <v>2010</v>
      </c>
      <c r="D13" s="8">
        <v>11</v>
      </c>
      <c r="E13" s="9" t="s">
        <v>84</v>
      </c>
      <c r="F13" s="9" t="s">
        <v>85</v>
      </c>
      <c r="G13" s="8" t="s">
        <v>48</v>
      </c>
      <c r="H13" s="8">
        <v>8</v>
      </c>
      <c r="I13" s="10">
        <v>5323.6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45</v>
      </c>
    </row>
    <row r="14" spans="1:26" ht="22.5" x14ac:dyDescent="0.2">
      <c r="B14" s="23">
        <f t="shared" ref="B14:B51" si="0">B13+1</f>
        <v>5</v>
      </c>
      <c r="C14" s="8">
        <v>2011</v>
      </c>
      <c r="D14" s="8">
        <v>1</v>
      </c>
      <c r="E14" s="9" t="s">
        <v>86</v>
      </c>
      <c r="F14" s="9" t="s">
        <v>85</v>
      </c>
      <c r="G14" s="8" t="s">
        <v>48</v>
      </c>
      <c r="H14" s="8">
        <v>14</v>
      </c>
      <c r="I14" s="10">
        <v>9678.2900000000009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45</v>
      </c>
    </row>
    <row r="15" spans="1:26" ht="22.5" x14ac:dyDescent="0.2">
      <c r="B15" s="23">
        <f t="shared" si="0"/>
        <v>6</v>
      </c>
      <c r="C15" s="8">
        <v>2011</v>
      </c>
      <c r="D15" s="8">
        <v>2</v>
      </c>
      <c r="E15" s="9" t="s">
        <v>87</v>
      </c>
      <c r="F15" s="9" t="s">
        <v>85</v>
      </c>
      <c r="G15" s="8" t="s">
        <v>48</v>
      </c>
      <c r="H15" s="8">
        <v>4</v>
      </c>
      <c r="I15" s="10">
        <v>2426.14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45</v>
      </c>
    </row>
    <row r="16" spans="1:26" ht="22.5" x14ac:dyDescent="0.2">
      <c r="B16" s="23">
        <f t="shared" si="0"/>
        <v>7</v>
      </c>
      <c r="C16" s="8">
        <v>2011</v>
      </c>
      <c r="D16" s="8">
        <v>2</v>
      </c>
      <c r="E16" s="9" t="s">
        <v>38</v>
      </c>
      <c r="F16" s="9" t="s">
        <v>88</v>
      </c>
      <c r="G16" s="8" t="s">
        <v>48</v>
      </c>
      <c r="H16" s="8">
        <v>12</v>
      </c>
      <c r="I16" s="10">
        <v>3771.29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45</v>
      </c>
    </row>
    <row r="17" spans="2:17" x14ac:dyDescent="0.2">
      <c r="B17" s="23">
        <f t="shared" si="0"/>
        <v>8</v>
      </c>
      <c r="C17" s="8">
        <v>2011</v>
      </c>
      <c r="D17" s="8">
        <v>2</v>
      </c>
      <c r="E17" s="9" t="s">
        <v>38</v>
      </c>
      <c r="F17" s="9" t="s">
        <v>89</v>
      </c>
      <c r="G17" s="8" t="s">
        <v>48</v>
      </c>
      <c r="H17" s="8">
        <v>2</v>
      </c>
      <c r="I17" s="10">
        <v>1885.59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45</v>
      </c>
    </row>
    <row r="18" spans="2:17" ht="22.5" x14ac:dyDescent="0.2">
      <c r="B18" s="23">
        <f t="shared" si="0"/>
        <v>9</v>
      </c>
      <c r="C18" s="8">
        <v>2011</v>
      </c>
      <c r="D18" s="8">
        <v>3</v>
      </c>
      <c r="E18" s="9" t="s">
        <v>38</v>
      </c>
      <c r="F18" s="9" t="s">
        <v>85</v>
      </c>
      <c r="G18" s="8" t="s">
        <v>48</v>
      </c>
      <c r="H18" s="8">
        <v>2</v>
      </c>
      <c r="I18" s="10">
        <v>1157.0999999999999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45</v>
      </c>
    </row>
    <row r="19" spans="2:17" ht="22.5" x14ac:dyDescent="0.2">
      <c r="B19" s="23">
        <f t="shared" si="0"/>
        <v>10</v>
      </c>
      <c r="C19" s="8">
        <v>2011</v>
      </c>
      <c r="D19" s="8">
        <v>3</v>
      </c>
      <c r="E19" s="9" t="s">
        <v>38</v>
      </c>
      <c r="F19" s="9" t="s">
        <v>90</v>
      </c>
      <c r="G19" s="8" t="s">
        <v>30</v>
      </c>
      <c r="H19" s="8">
        <v>34</v>
      </c>
      <c r="I19" s="10">
        <v>1980.62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45</v>
      </c>
    </row>
    <row r="20" spans="2:17" ht="22.5" x14ac:dyDescent="0.2">
      <c r="B20" s="23">
        <f t="shared" si="0"/>
        <v>11</v>
      </c>
      <c r="C20" s="8">
        <v>2011</v>
      </c>
      <c r="D20" s="8">
        <v>3</v>
      </c>
      <c r="E20" s="9" t="s">
        <v>38</v>
      </c>
      <c r="F20" s="9" t="s">
        <v>90</v>
      </c>
      <c r="G20" s="8" t="s">
        <v>30</v>
      </c>
      <c r="H20" s="8">
        <v>32</v>
      </c>
      <c r="I20" s="10">
        <v>1864.11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45</v>
      </c>
    </row>
    <row r="21" spans="2:17" ht="22.5" x14ac:dyDescent="0.2">
      <c r="B21" s="23">
        <f t="shared" si="0"/>
        <v>12</v>
      </c>
      <c r="C21" s="8">
        <v>2011</v>
      </c>
      <c r="D21" s="8">
        <v>3</v>
      </c>
      <c r="E21" s="9" t="s">
        <v>91</v>
      </c>
      <c r="F21" s="9" t="s">
        <v>90</v>
      </c>
      <c r="G21" s="8" t="s">
        <v>30</v>
      </c>
      <c r="H21" s="8">
        <v>40</v>
      </c>
      <c r="I21" s="10">
        <v>2330.12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45</v>
      </c>
    </row>
    <row r="22" spans="2:17" ht="22.5" x14ac:dyDescent="0.2">
      <c r="B22" s="23">
        <f t="shared" si="0"/>
        <v>13</v>
      </c>
      <c r="C22" s="8">
        <v>2011</v>
      </c>
      <c r="D22" s="8">
        <v>3</v>
      </c>
      <c r="E22" s="9" t="s">
        <v>91</v>
      </c>
      <c r="F22" s="9" t="s">
        <v>90</v>
      </c>
      <c r="G22" s="8" t="s">
        <v>30</v>
      </c>
      <c r="H22" s="8">
        <v>40</v>
      </c>
      <c r="I22" s="10">
        <v>2330.12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45</v>
      </c>
    </row>
    <row r="23" spans="2:17" ht="22.5" x14ac:dyDescent="0.2">
      <c r="B23" s="23">
        <f t="shared" si="0"/>
        <v>14</v>
      </c>
      <c r="C23" s="8">
        <v>2011</v>
      </c>
      <c r="D23" s="8">
        <v>6</v>
      </c>
      <c r="E23" s="9" t="s">
        <v>38</v>
      </c>
      <c r="F23" s="9" t="s">
        <v>51</v>
      </c>
      <c r="G23" s="8" t="s">
        <v>30</v>
      </c>
      <c r="H23" s="8">
        <v>2</v>
      </c>
      <c r="I23" s="10">
        <v>1274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45</v>
      </c>
    </row>
    <row r="24" spans="2:17" x14ac:dyDescent="0.2">
      <c r="B24" s="23">
        <f t="shared" si="0"/>
        <v>15</v>
      </c>
      <c r="C24" s="8">
        <v>2011</v>
      </c>
      <c r="D24" s="8">
        <v>7</v>
      </c>
      <c r="E24" s="9"/>
      <c r="F24" s="9" t="s">
        <v>92</v>
      </c>
      <c r="G24" s="8" t="s">
        <v>48</v>
      </c>
      <c r="H24" s="8">
        <v>1</v>
      </c>
      <c r="I24" s="10">
        <v>6019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93</v>
      </c>
    </row>
    <row r="25" spans="2:17" ht="22.5" x14ac:dyDescent="0.2">
      <c r="B25" s="23">
        <f t="shared" si="0"/>
        <v>16</v>
      </c>
      <c r="C25" s="8">
        <v>2011</v>
      </c>
      <c r="D25" s="8">
        <v>7</v>
      </c>
      <c r="E25" s="9" t="s">
        <v>94</v>
      </c>
      <c r="F25" s="9" t="s">
        <v>92</v>
      </c>
      <c r="G25" s="8" t="s">
        <v>48</v>
      </c>
      <c r="H25" s="8">
        <v>2</v>
      </c>
      <c r="I25" s="10">
        <v>5866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93</v>
      </c>
    </row>
    <row r="26" spans="2:17" x14ac:dyDescent="0.2">
      <c r="B26" s="23">
        <f t="shared" si="0"/>
        <v>17</v>
      </c>
      <c r="C26" s="8">
        <v>2011</v>
      </c>
      <c r="D26" s="8">
        <v>8</v>
      </c>
      <c r="E26" s="9" t="s">
        <v>100</v>
      </c>
      <c r="F26" s="9" t="s">
        <v>101</v>
      </c>
      <c r="G26" s="8" t="s">
        <v>44</v>
      </c>
      <c r="H26" s="8">
        <v>3.5</v>
      </c>
      <c r="I26" s="10">
        <v>3094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45</v>
      </c>
    </row>
    <row r="27" spans="2:17" x14ac:dyDescent="0.2">
      <c r="B27" s="23">
        <f t="shared" si="0"/>
        <v>18</v>
      </c>
      <c r="C27" s="8">
        <v>2011</v>
      </c>
      <c r="D27" s="8">
        <v>8</v>
      </c>
      <c r="E27" s="9" t="s">
        <v>95</v>
      </c>
      <c r="F27" s="9" t="s">
        <v>77</v>
      </c>
      <c r="G27" s="8" t="s">
        <v>44</v>
      </c>
      <c r="H27" s="8">
        <v>1118</v>
      </c>
      <c r="I27" s="10">
        <v>5590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96</v>
      </c>
    </row>
    <row r="28" spans="2:17" ht="22.5" x14ac:dyDescent="0.2">
      <c r="B28" s="23">
        <f t="shared" si="0"/>
        <v>19</v>
      </c>
      <c r="C28" s="8">
        <v>2011</v>
      </c>
      <c r="D28" s="8">
        <v>8</v>
      </c>
      <c r="E28" s="9" t="s">
        <v>97</v>
      </c>
      <c r="F28" s="9" t="s">
        <v>98</v>
      </c>
      <c r="G28" s="8" t="s">
        <v>48</v>
      </c>
      <c r="H28" s="8">
        <v>3</v>
      </c>
      <c r="I28" s="10">
        <v>1676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99</v>
      </c>
    </row>
    <row r="29" spans="2:17" ht="22.5" x14ac:dyDescent="0.2">
      <c r="B29" s="23">
        <f t="shared" si="0"/>
        <v>20</v>
      </c>
      <c r="C29" s="8">
        <v>2011</v>
      </c>
      <c r="D29" s="8">
        <v>9</v>
      </c>
      <c r="E29" s="9" t="s">
        <v>97</v>
      </c>
      <c r="F29" s="9" t="s">
        <v>98</v>
      </c>
      <c r="G29" s="8" t="s">
        <v>48</v>
      </c>
      <c r="H29" s="8">
        <v>2</v>
      </c>
      <c r="I29" s="10">
        <v>1676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99</v>
      </c>
    </row>
    <row r="30" spans="2:17" ht="22.5" x14ac:dyDescent="0.2">
      <c r="B30" s="23">
        <f t="shared" si="0"/>
        <v>21</v>
      </c>
      <c r="C30" s="8">
        <v>2011</v>
      </c>
      <c r="D30" s="8">
        <v>11</v>
      </c>
      <c r="E30" s="9" t="s">
        <v>102</v>
      </c>
      <c r="F30" s="9" t="s">
        <v>80</v>
      </c>
      <c r="G30" s="8" t="s">
        <v>30</v>
      </c>
      <c r="H30" s="8">
        <v>1578</v>
      </c>
      <c r="I30" s="10">
        <v>49901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45</v>
      </c>
    </row>
    <row r="31" spans="2:17" x14ac:dyDescent="0.2">
      <c r="B31" s="23">
        <f t="shared" si="0"/>
        <v>22</v>
      </c>
      <c r="C31" s="8">
        <v>2011</v>
      </c>
      <c r="D31" s="8">
        <v>12</v>
      </c>
      <c r="E31" s="9" t="s">
        <v>103</v>
      </c>
      <c r="F31" s="9" t="s">
        <v>104</v>
      </c>
      <c r="G31" s="8" t="s">
        <v>48</v>
      </c>
      <c r="H31" s="8">
        <v>2</v>
      </c>
      <c r="I31" s="10">
        <v>2418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45</v>
      </c>
    </row>
    <row r="32" spans="2:17" ht="22.5" x14ac:dyDescent="0.2">
      <c r="B32" s="23">
        <f t="shared" si="0"/>
        <v>23</v>
      </c>
      <c r="C32" s="8">
        <v>2011</v>
      </c>
      <c r="D32" s="8">
        <v>12</v>
      </c>
      <c r="E32" s="9" t="s">
        <v>105</v>
      </c>
      <c r="F32" s="9" t="s">
        <v>106</v>
      </c>
      <c r="G32" s="8" t="s">
        <v>44</v>
      </c>
      <c r="H32" s="8">
        <v>250</v>
      </c>
      <c r="I32" s="10">
        <v>2117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45</v>
      </c>
    </row>
    <row r="33" spans="2:17" ht="22.5" x14ac:dyDescent="0.2">
      <c r="B33" s="23">
        <f t="shared" si="0"/>
        <v>24</v>
      </c>
      <c r="C33" s="8">
        <v>2011</v>
      </c>
      <c r="D33" s="8">
        <v>12</v>
      </c>
      <c r="E33" s="9" t="s">
        <v>107</v>
      </c>
      <c r="F33" s="9" t="s">
        <v>56</v>
      </c>
      <c r="G33" s="8" t="s">
        <v>44</v>
      </c>
      <c r="H33" s="8">
        <v>8.8000000000000007</v>
      </c>
      <c r="I33" s="10">
        <v>1396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45</v>
      </c>
    </row>
    <row r="34" spans="2:17" ht="22.5" x14ac:dyDescent="0.2">
      <c r="B34" s="23">
        <f t="shared" si="0"/>
        <v>25</v>
      </c>
      <c r="C34" s="8">
        <v>2011</v>
      </c>
      <c r="D34" s="8">
        <v>12</v>
      </c>
      <c r="E34" s="9" t="s">
        <v>108</v>
      </c>
      <c r="F34" s="9" t="s">
        <v>90</v>
      </c>
      <c r="G34" s="8" t="s">
        <v>30</v>
      </c>
      <c r="H34" s="8">
        <v>14</v>
      </c>
      <c r="I34" s="10">
        <v>603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45</v>
      </c>
    </row>
    <row r="35" spans="2:17" ht="33.75" x14ac:dyDescent="0.2">
      <c r="B35" s="23">
        <f t="shared" si="0"/>
        <v>26</v>
      </c>
      <c r="C35" s="8">
        <v>2012</v>
      </c>
      <c r="D35" s="8">
        <v>1</v>
      </c>
      <c r="E35" s="9" t="s">
        <v>111</v>
      </c>
      <c r="F35" s="9" t="s">
        <v>112</v>
      </c>
      <c r="G35" s="8" t="s">
        <v>48</v>
      </c>
      <c r="H35" s="8">
        <v>2</v>
      </c>
      <c r="I35" s="10">
        <v>1348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45</v>
      </c>
    </row>
    <row r="36" spans="2:17" ht="45" x14ac:dyDescent="0.2">
      <c r="B36" s="23">
        <f t="shared" si="0"/>
        <v>27</v>
      </c>
      <c r="C36" s="8">
        <v>2012</v>
      </c>
      <c r="D36" s="8">
        <v>1</v>
      </c>
      <c r="E36" s="9" t="s">
        <v>113</v>
      </c>
      <c r="F36" s="9" t="s">
        <v>114</v>
      </c>
      <c r="G36" s="8" t="s">
        <v>30</v>
      </c>
      <c r="H36" s="8">
        <v>8</v>
      </c>
      <c r="I36" s="10">
        <v>102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45</v>
      </c>
    </row>
    <row r="37" spans="2:17" ht="33.75" x14ac:dyDescent="0.2">
      <c r="B37" s="23">
        <f t="shared" si="0"/>
        <v>28</v>
      </c>
      <c r="C37" s="8">
        <v>2012</v>
      </c>
      <c r="D37" s="8">
        <v>1</v>
      </c>
      <c r="E37" s="9" t="s">
        <v>109</v>
      </c>
      <c r="F37" s="9" t="s">
        <v>110</v>
      </c>
      <c r="G37" s="8" t="s">
        <v>44</v>
      </c>
      <c r="H37" s="8">
        <v>3</v>
      </c>
      <c r="I37" s="10">
        <v>1391</v>
      </c>
      <c r="J37" s="8" t="e">
        <f>Report54_fact_FOT2</f>
        <v>#NAME?</v>
      </c>
      <c r="K37" s="8" t="e">
        <f>Report54_fact_FOT3</f>
        <v>#NAME?</v>
      </c>
      <c r="L37" s="8" t="e">
        <f>Report54_fact_materials2</f>
        <v>#NAME?</v>
      </c>
      <c r="M37" s="8" t="e">
        <f>Report54_fact_profitability</f>
        <v>#NAME?</v>
      </c>
      <c r="N37" s="8" t="e">
        <f>Report54_fact_ALL2</f>
        <v>#NAME?</v>
      </c>
      <c r="O37" s="8"/>
      <c r="P37" s="25"/>
      <c r="Q37" s="8" t="s">
        <v>45</v>
      </c>
    </row>
    <row r="38" spans="2:17" x14ac:dyDescent="0.2">
      <c r="B38" s="23">
        <f t="shared" si="0"/>
        <v>29</v>
      </c>
      <c r="C38" s="8">
        <v>2012</v>
      </c>
      <c r="D38" s="8">
        <v>2</v>
      </c>
      <c r="E38" s="9" t="s">
        <v>38</v>
      </c>
      <c r="F38" s="9" t="s">
        <v>115</v>
      </c>
      <c r="G38" s="8" t="s">
        <v>116</v>
      </c>
      <c r="H38" s="8">
        <v>0.1</v>
      </c>
      <c r="I38" s="10">
        <v>255</v>
      </c>
      <c r="J38" s="8" t="e">
        <f>Report54_fact_FOT2</f>
        <v>#NAME?</v>
      </c>
      <c r="K38" s="8" t="e">
        <f>Report54_fact_FOT3</f>
        <v>#NAME?</v>
      </c>
      <c r="L38" s="8" t="e">
        <f>Report54_fact_materials2</f>
        <v>#NAME?</v>
      </c>
      <c r="M38" s="8" t="e">
        <f>Report54_fact_profitability</f>
        <v>#NAME?</v>
      </c>
      <c r="N38" s="8" t="e">
        <f>Report54_fact_ALL2</f>
        <v>#NAME?</v>
      </c>
      <c r="O38" s="8"/>
      <c r="P38" s="25"/>
      <c r="Q38" s="8" t="s">
        <v>45</v>
      </c>
    </row>
    <row r="39" spans="2:17" ht="22.5" x14ac:dyDescent="0.2">
      <c r="B39" s="23">
        <f t="shared" si="0"/>
        <v>30</v>
      </c>
      <c r="C39" s="8">
        <v>2012</v>
      </c>
      <c r="D39" s="8">
        <v>3</v>
      </c>
      <c r="E39" s="9" t="s">
        <v>117</v>
      </c>
      <c r="F39" s="9" t="s">
        <v>51</v>
      </c>
      <c r="G39" s="8" t="s">
        <v>30</v>
      </c>
      <c r="H39" s="8">
        <v>1.4</v>
      </c>
      <c r="I39" s="10">
        <v>4262</v>
      </c>
      <c r="J39" s="8" t="e">
        <f>Report54_fact_FOT2</f>
        <v>#NAME?</v>
      </c>
      <c r="K39" s="8" t="e">
        <f>Report54_fact_FOT3</f>
        <v>#NAME?</v>
      </c>
      <c r="L39" s="8" t="e">
        <f>Report54_fact_materials2</f>
        <v>#NAME?</v>
      </c>
      <c r="M39" s="8" t="e">
        <f>Report54_fact_profitability</f>
        <v>#NAME?</v>
      </c>
      <c r="N39" s="8" t="e">
        <f>Report54_fact_ALL2</f>
        <v>#NAME?</v>
      </c>
      <c r="O39" s="8"/>
      <c r="P39" s="25"/>
      <c r="Q39" s="8" t="s">
        <v>45</v>
      </c>
    </row>
    <row r="40" spans="2:17" ht="22.5" x14ac:dyDescent="0.2">
      <c r="B40" s="23">
        <f t="shared" si="0"/>
        <v>31</v>
      </c>
      <c r="C40" s="8">
        <v>2012</v>
      </c>
      <c r="D40" s="8">
        <v>5</v>
      </c>
      <c r="E40" s="9" t="s">
        <v>118</v>
      </c>
      <c r="F40" s="9" t="s">
        <v>51</v>
      </c>
      <c r="G40" s="8" t="s">
        <v>30</v>
      </c>
      <c r="H40" s="8">
        <v>2</v>
      </c>
      <c r="I40" s="10">
        <v>1986</v>
      </c>
      <c r="J40" s="8" t="e">
        <f>Report54_fact_FOT2</f>
        <v>#NAME?</v>
      </c>
      <c r="K40" s="8" t="e">
        <f>Report54_fact_FOT3</f>
        <v>#NAME?</v>
      </c>
      <c r="L40" s="8" t="e">
        <f>Report54_fact_materials2</f>
        <v>#NAME?</v>
      </c>
      <c r="M40" s="8" t="e">
        <f>Report54_fact_profitability</f>
        <v>#NAME?</v>
      </c>
      <c r="N40" s="8" t="e">
        <f>Report54_fact_ALL2</f>
        <v>#NAME?</v>
      </c>
      <c r="O40" s="8"/>
      <c r="P40" s="25"/>
      <c r="Q40" s="8" t="s">
        <v>45</v>
      </c>
    </row>
    <row r="41" spans="2:17" ht="22.5" x14ac:dyDescent="0.2">
      <c r="B41" s="23">
        <f t="shared" si="0"/>
        <v>32</v>
      </c>
      <c r="C41" s="8">
        <v>2012</v>
      </c>
      <c r="D41" s="8">
        <v>5</v>
      </c>
      <c r="E41" s="9" t="s">
        <v>119</v>
      </c>
      <c r="F41" s="9" t="s">
        <v>104</v>
      </c>
      <c r="G41" s="8" t="s">
        <v>48</v>
      </c>
      <c r="H41" s="8">
        <v>1</v>
      </c>
      <c r="I41" s="10">
        <v>774</v>
      </c>
      <c r="J41" s="8" t="e">
        <f>Report54_fact_FOT2</f>
        <v>#NAME?</v>
      </c>
      <c r="K41" s="8" t="e">
        <f>Report54_fact_FOT3</f>
        <v>#NAME?</v>
      </c>
      <c r="L41" s="8" t="e">
        <f>Report54_fact_materials2</f>
        <v>#NAME?</v>
      </c>
      <c r="M41" s="8" t="e">
        <f>Report54_fact_profitability</f>
        <v>#NAME?</v>
      </c>
      <c r="N41" s="8" t="e">
        <f>Report54_fact_ALL2</f>
        <v>#NAME?</v>
      </c>
      <c r="O41" s="8"/>
      <c r="P41" s="25"/>
      <c r="Q41" s="8" t="s">
        <v>45</v>
      </c>
    </row>
    <row r="42" spans="2:17" ht="33.75" x14ac:dyDescent="0.2">
      <c r="B42" s="23">
        <f t="shared" si="0"/>
        <v>33</v>
      </c>
      <c r="C42" s="8">
        <v>2012</v>
      </c>
      <c r="D42" s="8">
        <v>8</v>
      </c>
      <c r="E42" s="9" t="s">
        <v>38</v>
      </c>
      <c r="F42" s="9" t="s">
        <v>120</v>
      </c>
      <c r="G42" s="8" t="s">
        <v>48</v>
      </c>
      <c r="H42" s="8">
        <v>1</v>
      </c>
      <c r="I42" s="10">
        <v>428</v>
      </c>
      <c r="J42" s="8" t="e">
        <f>Report54_fact_FOT2</f>
        <v>#NAME?</v>
      </c>
      <c r="K42" s="8" t="e">
        <f>Report54_fact_FOT3</f>
        <v>#NAME?</v>
      </c>
      <c r="L42" s="8" t="e">
        <f>Report54_fact_materials2</f>
        <v>#NAME?</v>
      </c>
      <c r="M42" s="8" t="e">
        <f>Report54_fact_profitability</f>
        <v>#NAME?</v>
      </c>
      <c r="N42" s="8" t="e">
        <f>Report54_fact_ALL2</f>
        <v>#NAME?</v>
      </c>
      <c r="O42" s="8"/>
      <c r="P42" s="25"/>
      <c r="Q42" s="8" t="s">
        <v>45</v>
      </c>
    </row>
    <row r="43" spans="2:17" ht="22.5" x14ac:dyDescent="0.2">
      <c r="B43" s="23">
        <f t="shared" si="0"/>
        <v>34</v>
      </c>
      <c r="C43" s="8">
        <v>2012</v>
      </c>
      <c r="D43" s="8">
        <v>9</v>
      </c>
      <c r="E43" s="9" t="s">
        <v>121</v>
      </c>
      <c r="F43" s="9" t="s">
        <v>80</v>
      </c>
      <c r="G43" s="8" t="s">
        <v>30</v>
      </c>
      <c r="H43" s="8">
        <v>60</v>
      </c>
      <c r="I43" s="10">
        <v>19803</v>
      </c>
      <c r="J43" s="8" t="e">
        <f>Report54_fact_FOT2</f>
        <v>#NAME?</v>
      </c>
      <c r="K43" s="8" t="e">
        <f>Report54_fact_FOT3</f>
        <v>#NAME?</v>
      </c>
      <c r="L43" s="8" t="e">
        <f>Report54_fact_materials2</f>
        <v>#NAME?</v>
      </c>
      <c r="M43" s="8" t="e">
        <f>Report54_fact_profitability</f>
        <v>#NAME?</v>
      </c>
      <c r="N43" s="8" t="e">
        <f>Report54_fact_ALL2</f>
        <v>#NAME?</v>
      </c>
      <c r="O43" s="8"/>
      <c r="P43" s="25"/>
      <c r="Q43" s="8" t="s">
        <v>45</v>
      </c>
    </row>
    <row r="44" spans="2:17" ht="22.5" x14ac:dyDescent="0.2">
      <c r="B44" s="23">
        <f t="shared" si="0"/>
        <v>35</v>
      </c>
      <c r="C44" s="8">
        <v>2012</v>
      </c>
      <c r="D44" s="8">
        <v>10</v>
      </c>
      <c r="E44" s="9" t="s">
        <v>122</v>
      </c>
      <c r="F44" s="9" t="s">
        <v>85</v>
      </c>
      <c r="G44" s="8" t="s">
        <v>48</v>
      </c>
      <c r="H44" s="8">
        <v>2</v>
      </c>
      <c r="I44" s="10">
        <v>1261</v>
      </c>
      <c r="J44" s="8" t="e">
        <f>Report54_fact_FOT2</f>
        <v>#NAME?</v>
      </c>
      <c r="K44" s="8" t="e">
        <f>Report54_fact_FOT3</f>
        <v>#NAME?</v>
      </c>
      <c r="L44" s="8" t="e">
        <f>Report54_fact_materials2</f>
        <v>#NAME?</v>
      </c>
      <c r="M44" s="8" t="e">
        <f>Report54_fact_profitability</f>
        <v>#NAME?</v>
      </c>
      <c r="N44" s="8" t="e">
        <f>Report54_fact_ALL2</f>
        <v>#NAME?</v>
      </c>
      <c r="O44" s="8"/>
      <c r="P44" s="25"/>
      <c r="Q44" s="8" t="s">
        <v>45</v>
      </c>
    </row>
    <row r="45" spans="2:17" ht="33.75" x14ac:dyDescent="0.2">
      <c r="B45" s="23">
        <f t="shared" si="0"/>
        <v>36</v>
      </c>
      <c r="C45" s="8">
        <v>2012</v>
      </c>
      <c r="D45" s="8">
        <v>10</v>
      </c>
      <c r="E45" s="9" t="s">
        <v>123</v>
      </c>
      <c r="F45" s="9" t="s">
        <v>124</v>
      </c>
      <c r="G45" s="8" t="s">
        <v>48</v>
      </c>
      <c r="H45" s="8">
        <v>1</v>
      </c>
      <c r="I45" s="10">
        <v>1088</v>
      </c>
      <c r="J45" s="8" t="e">
        <f>Report54_fact_FOT2</f>
        <v>#NAME?</v>
      </c>
      <c r="K45" s="8" t="e">
        <f>Report54_fact_FOT3</f>
        <v>#NAME?</v>
      </c>
      <c r="L45" s="8" t="e">
        <f>Report54_fact_materials2</f>
        <v>#NAME?</v>
      </c>
      <c r="M45" s="8" t="e">
        <f>Report54_fact_profitability</f>
        <v>#NAME?</v>
      </c>
      <c r="N45" s="8" t="e">
        <f>Report54_fact_ALL2</f>
        <v>#NAME?</v>
      </c>
      <c r="O45" s="8"/>
      <c r="P45" s="25"/>
      <c r="Q45" s="8" t="s">
        <v>45</v>
      </c>
    </row>
    <row r="46" spans="2:17" ht="33.75" x14ac:dyDescent="0.2">
      <c r="B46" s="23">
        <f t="shared" si="0"/>
        <v>37</v>
      </c>
      <c r="C46" s="8">
        <v>2012</v>
      </c>
      <c r="D46" s="8">
        <v>11</v>
      </c>
      <c r="E46" s="9" t="s">
        <v>125</v>
      </c>
      <c r="F46" s="9" t="s">
        <v>124</v>
      </c>
      <c r="G46" s="8" t="s">
        <v>48</v>
      </c>
      <c r="H46" s="8">
        <v>1</v>
      </c>
      <c r="I46" s="10">
        <v>773</v>
      </c>
      <c r="J46" s="8" t="e">
        <f>Report54_fact_FOT2</f>
        <v>#NAME?</v>
      </c>
      <c r="K46" s="8" t="e">
        <f>Report54_fact_FOT3</f>
        <v>#NAME?</v>
      </c>
      <c r="L46" s="8" t="e">
        <f>Report54_fact_materials2</f>
        <v>#NAME?</v>
      </c>
      <c r="M46" s="8" t="e">
        <f>Report54_fact_profitability</f>
        <v>#NAME?</v>
      </c>
      <c r="N46" s="8" t="e">
        <f>Report54_fact_ALL2</f>
        <v>#NAME?</v>
      </c>
      <c r="O46" s="8"/>
      <c r="P46" s="25"/>
      <c r="Q46" s="8" t="s">
        <v>45</v>
      </c>
    </row>
    <row r="47" spans="2:17" ht="33.75" x14ac:dyDescent="0.2">
      <c r="B47" s="23">
        <f t="shared" si="0"/>
        <v>38</v>
      </c>
      <c r="C47" s="8">
        <v>2012</v>
      </c>
      <c r="D47" s="8">
        <v>11</v>
      </c>
      <c r="E47" s="9" t="s">
        <v>126</v>
      </c>
      <c r="F47" s="9" t="s">
        <v>127</v>
      </c>
      <c r="G47" s="8" t="s">
        <v>48</v>
      </c>
      <c r="H47" s="8">
        <v>1</v>
      </c>
      <c r="I47" s="10">
        <v>630</v>
      </c>
      <c r="J47" s="8" t="e">
        <f>Report54_fact_FOT2</f>
        <v>#NAME?</v>
      </c>
      <c r="K47" s="8" t="e">
        <f>Report54_fact_FOT3</f>
        <v>#NAME?</v>
      </c>
      <c r="L47" s="8" t="e">
        <f>Report54_fact_materials2</f>
        <v>#NAME?</v>
      </c>
      <c r="M47" s="8" t="e">
        <f>Report54_fact_profitability</f>
        <v>#NAME?</v>
      </c>
      <c r="N47" s="8" t="e">
        <f>Report54_fact_ALL2</f>
        <v>#NAME?</v>
      </c>
      <c r="O47" s="8"/>
      <c r="P47" s="25"/>
      <c r="Q47" s="8" t="s">
        <v>45</v>
      </c>
    </row>
    <row r="48" spans="2:17" ht="33.75" x14ac:dyDescent="0.2">
      <c r="B48" s="23">
        <f t="shared" si="0"/>
        <v>39</v>
      </c>
      <c r="C48" s="8">
        <v>2012</v>
      </c>
      <c r="D48" s="8">
        <v>11</v>
      </c>
      <c r="E48" s="9" t="s">
        <v>128</v>
      </c>
      <c r="F48" s="9" t="s">
        <v>80</v>
      </c>
      <c r="G48" s="8" t="s">
        <v>30</v>
      </c>
      <c r="H48" s="8">
        <v>1578</v>
      </c>
      <c r="I48" s="10">
        <v>23691</v>
      </c>
      <c r="J48" s="8" t="e">
        <f>Report54_fact_FOT2</f>
        <v>#NAME?</v>
      </c>
      <c r="K48" s="8" t="e">
        <f>Report54_fact_FOT3</f>
        <v>#NAME?</v>
      </c>
      <c r="L48" s="8" t="e">
        <f>Report54_fact_materials2</f>
        <v>#NAME?</v>
      </c>
      <c r="M48" s="8" t="e">
        <f>Report54_fact_profitability</f>
        <v>#NAME?</v>
      </c>
      <c r="N48" s="8" t="e">
        <f>Report54_fact_ALL2</f>
        <v>#NAME?</v>
      </c>
      <c r="O48" s="8"/>
      <c r="P48" s="25"/>
      <c r="Q48" s="8" t="s">
        <v>45</v>
      </c>
    </row>
    <row r="49" spans="1:17" ht="22.5" x14ac:dyDescent="0.2">
      <c r="B49" s="23">
        <f t="shared" si="0"/>
        <v>40</v>
      </c>
      <c r="C49" s="8">
        <v>2012</v>
      </c>
      <c r="D49" s="8">
        <v>11</v>
      </c>
      <c r="E49" s="9" t="s">
        <v>129</v>
      </c>
      <c r="F49" s="9"/>
      <c r="G49" s="8" t="s">
        <v>44</v>
      </c>
      <c r="H49" s="8">
        <v>12</v>
      </c>
      <c r="I49" s="10">
        <v>2017</v>
      </c>
      <c r="J49" s="8" t="e">
        <f>Report54_fact_FOT2</f>
        <v>#NAME?</v>
      </c>
      <c r="K49" s="8" t="e">
        <f>Report54_fact_FOT3</f>
        <v>#NAME?</v>
      </c>
      <c r="L49" s="8" t="e">
        <f>Report54_fact_materials2</f>
        <v>#NAME?</v>
      </c>
      <c r="M49" s="8" t="e">
        <f>Report54_fact_profitability</f>
        <v>#NAME?</v>
      </c>
      <c r="N49" s="8" t="e">
        <f>Report54_fact_ALL2</f>
        <v>#NAME?</v>
      </c>
      <c r="O49" s="8"/>
      <c r="P49" s="25"/>
      <c r="Q49" s="8" t="s">
        <v>45</v>
      </c>
    </row>
    <row r="50" spans="1:17" ht="22.5" x14ac:dyDescent="0.2">
      <c r="B50" s="23">
        <f t="shared" si="0"/>
        <v>41</v>
      </c>
      <c r="C50" s="8">
        <v>2012</v>
      </c>
      <c r="D50" s="8">
        <v>12</v>
      </c>
      <c r="E50" s="9" t="s">
        <v>130</v>
      </c>
      <c r="F50" s="9"/>
      <c r="G50" s="8" t="s">
        <v>40</v>
      </c>
      <c r="H50" s="8">
        <v>10</v>
      </c>
      <c r="I50" s="10">
        <v>758</v>
      </c>
      <c r="J50" s="8" t="e">
        <f>Report54_fact_FOT2</f>
        <v>#NAME?</v>
      </c>
      <c r="K50" s="8" t="e">
        <f>Report54_fact_FOT3</f>
        <v>#NAME?</v>
      </c>
      <c r="L50" s="8" t="e">
        <f>Report54_fact_materials2</f>
        <v>#NAME?</v>
      </c>
      <c r="M50" s="8" t="e">
        <f>Report54_fact_profitability</f>
        <v>#NAME?</v>
      </c>
      <c r="N50" s="8" t="e">
        <f>Report54_fact_ALL2</f>
        <v>#NAME?</v>
      </c>
      <c r="O50" s="8"/>
      <c r="P50" s="25"/>
      <c r="Q50" s="8" t="s">
        <v>45</v>
      </c>
    </row>
    <row r="51" spans="1:17" ht="22.5" x14ac:dyDescent="0.2">
      <c r="B51" s="23">
        <f t="shared" si="0"/>
        <v>42</v>
      </c>
      <c r="C51" s="8">
        <v>2012</v>
      </c>
      <c r="D51" s="8">
        <v>12</v>
      </c>
      <c r="E51" s="9" t="s">
        <v>131</v>
      </c>
      <c r="F51" s="9" t="s">
        <v>104</v>
      </c>
      <c r="G51" s="8" t="s">
        <v>48</v>
      </c>
      <c r="H51" s="8">
        <v>2</v>
      </c>
      <c r="I51" s="10">
        <v>1710</v>
      </c>
      <c r="J51" s="8" t="e">
        <f>Report54_fact_FOT2</f>
        <v>#NAME?</v>
      </c>
      <c r="K51" s="8" t="e">
        <f>Report54_fact_FOT3</f>
        <v>#NAME?</v>
      </c>
      <c r="L51" s="8" t="e">
        <f>Report54_fact_materials2</f>
        <v>#NAME?</v>
      </c>
      <c r="M51" s="8" t="e">
        <f>Report54_fact_profitability</f>
        <v>#NAME?</v>
      </c>
      <c r="N51" s="8" t="e">
        <f>Report54_fact_ALL2</f>
        <v>#NAME?</v>
      </c>
      <c r="O51" s="8"/>
      <c r="P51" s="25"/>
      <c r="Q51" s="8" t="s">
        <v>45</v>
      </c>
    </row>
    <row r="52" spans="1:17" ht="12" x14ac:dyDescent="0.2">
      <c r="A52" s="17"/>
      <c r="B52" s="3"/>
      <c r="C52" s="3"/>
      <c r="D52" s="11"/>
      <c r="E52" s="11"/>
      <c r="F52" s="11"/>
      <c r="G52" s="11"/>
      <c r="H52" s="11"/>
      <c r="I52" s="12"/>
      <c r="J52" s="13" t="e">
        <f>SUM($J$10:$J$51)</f>
        <v>#NAME?</v>
      </c>
      <c r="K52" s="13" t="e">
        <f>SUM($K$10:$K$51)</f>
        <v>#NAME?</v>
      </c>
      <c r="L52" s="13" t="e">
        <f>SUM($L$10:$L$51)</f>
        <v>#NAME?</v>
      </c>
      <c r="M52" s="13" t="e">
        <f>SUM($M$10:$M$51)</f>
        <v>#NAME?</v>
      </c>
      <c r="N52" s="13" t="e">
        <f>SUM($N$10:$N$51)</f>
        <v>#NAME?</v>
      </c>
      <c r="O52" s="13"/>
      <c r="P52" s="13"/>
      <c r="Q52" s="13"/>
    </row>
    <row r="54" spans="1:17" x14ac:dyDescent="0.2">
      <c r="B54" s="1" t="s">
        <v>19</v>
      </c>
    </row>
    <row r="57" spans="1:17" ht="12.75" x14ac:dyDescent="0.2">
      <c r="B57" s="18"/>
      <c r="C57" s="18"/>
    </row>
    <row r="58" spans="1:17" ht="12.75" x14ac:dyDescent="0.2">
      <c r="B58" s="18" t="s">
        <v>132</v>
      </c>
      <c r="C58" s="18"/>
    </row>
    <row r="59" spans="1:17" ht="12.75" x14ac:dyDescent="0.2">
      <c r="B59" s="4"/>
      <c r="C59" s="4"/>
    </row>
    <row r="60" spans="1:17" x14ac:dyDescent="0.2">
      <c r="B60" s="1" t="s">
        <v>21</v>
      </c>
    </row>
    <row r="62" spans="1:17" x14ac:dyDescent="0.2">
      <c r="C62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3" priority="6" stopIfTrue="1" operator="notEqual">
      <formula>0</formula>
    </cfRule>
  </conditionalFormatting>
  <conditionalFormatting sqref="D4:E6 B10:Q51">
    <cfRule type="expression" dxfId="2" priority="5" stopIfTrue="1">
      <formula>#REF!='TRUE'</formula>
    </cfRule>
  </conditionalFormatting>
  <conditionalFormatting sqref="B52:C52">
    <cfRule type="expression" dxfId="1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2013-02-11T11:16:39Z</dcterms:modified>
</cp:coreProperties>
</file>