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 activeTab="1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Ремонт!$A$10:$Q$66</definedName>
    <definedName name="detailRange3">Содержание!$A$10:$Q$64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B18" i="3" l="1"/>
  <c r="B19" i="3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N63" i="3"/>
  <c r="M63" i="3"/>
  <c r="L63" i="3"/>
  <c r="K63" i="3"/>
  <c r="J63" i="3"/>
  <c r="N62" i="3"/>
  <c r="M62" i="3"/>
  <c r="L62" i="3"/>
  <c r="K62" i="3"/>
  <c r="J62" i="3"/>
  <c r="N61" i="3"/>
  <c r="M61" i="3"/>
  <c r="L61" i="3"/>
  <c r="K61" i="3"/>
  <c r="J61" i="3"/>
  <c r="N60" i="3"/>
  <c r="M60" i="3"/>
  <c r="L60" i="3"/>
  <c r="K60" i="3"/>
  <c r="J60" i="3"/>
  <c r="N59" i="3"/>
  <c r="M59" i="3"/>
  <c r="L59" i="3"/>
  <c r="K59" i="3"/>
  <c r="J59" i="3"/>
  <c r="N58" i="3"/>
  <c r="M58" i="3"/>
  <c r="L58" i="3"/>
  <c r="K58" i="3"/>
  <c r="J58" i="3"/>
  <c r="N57" i="3"/>
  <c r="M57" i="3"/>
  <c r="L57" i="3"/>
  <c r="K57" i="3"/>
  <c r="J57" i="3"/>
  <c r="N56" i="3"/>
  <c r="M56" i="3"/>
  <c r="L56" i="3"/>
  <c r="K56" i="3"/>
  <c r="J56" i="3"/>
  <c r="N55" i="3"/>
  <c r="M55" i="3"/>
  <c r="L55" i="3"/>
  <c r="K55" i="3"/>
  <c r="J55" i="3"/>
  <c r="N54" i="3"/>
  <c r="M54" i="3"/>
  <c r="L54" i="3"/>
  <c r="K54" i="3"/>
  <c r="J54" i="3"/>
  <c r="N53" i="3"/>
  <c r="M53" i="3"/>
  <c r="L53" i="3"/>
  <c r="K53" i="3"/>
  <c r="J53" i="3"/>
  <c r="N52" i="3"/>
  <c r="M52" i="3"/>
  <c r="L52" i="3"/>
  <c r="K52" i="3"/>
  <c r="J52" i="3"/>
  <c r="N51" i="3"/>
  <c r="M51" i="3"/>
  <c r="L51" i="3"/>
  <c r="K51" i="3"/>
  <c r="J51" i="3"/>
  <c r="N50" i="3"/>
  <c r="M50" i="3"/>
  <c r="L50" i="3"/>
  <c r="K50" i="3"/>
  <c r="J50" i="3"/>
  <c r="N49" i="3"/>
  <c r="M49" i="3"/>
  <c r="L49" i="3"/>
  <c r="K49" i="3"/>
  <c r="J49" i="3"/>
  <c r="N48" i="3"/>
  <c r="M48" i="3"/>
  <c r="L48" i="3"/>
  <c r="K48" i="3"/>
  <c r="J48" i="3"/>
  <c r="N47" i="3"/>
  <c r="M47" i="3"/>
  <c r="L47" i="3"/>
  <c r="K47" i="3"/>
  <c r="J47" i="3"/>
  <c r="N46" i="3"/>
  <c r="M46" i="3"/>
  <c r="L46" i="3"/>
  <c r="K46" i="3"/>
  <c r="J46" i="3"/>
  <c r="N45" i="3"/>
  <c r="M45" i="3"/>
  <c r="L45" i="3"/>
  <c r="K45" i="3"/>
  <c r="J45" i="3"/>
  <c r="N44" i="3"/>
  <c r="M44" i="3"/>
  <c r="L44" i="3"/>
  <c r="K44" i="3"/>
  <c r="J44" i="3"/>
  <c r="N43" i="3"/>
  <c r="M43" i="3"/>
  <c r="L43" i="3"/>
  <c r="K43" i="3"/>
  <c r="J43" i="3"/>
  <c r="N42" i="3"/>
  <c r="M42" i="3"/>
  <c r="L42" i="3"/>
  <c r="K42" i="3"/>
  <c r="J42" i="3"/>
  <c r="N41" i="3"/>
  <c r="M41" i="3"/>
  <c r="L41" i="3"/>
  <c r="K41" i="3"/>
  <c r="J41" i="3"/>
  <c r="N40" i="3"/>
  <c r="M40" i="3"/>
  <c r="L40" i="3"/>
  <c r="K40" i="3"/>
  <c r="J40" i="3"/>
  <c r="N39" i="3"/>
  <c r="M39" i="3"/>
  <c r="L39" i="3"/>
  <c r="K39" i="3"/>
  <c r="J39" i="3"/>
  <c r="N38" i="3"/>
  <c r="M38" i="3"/>
  <c r="L38" i="3"/>
  <c r="K38" i="3"/>
  <c r="J38" i="3"/>
  <c r="N37" i="3"/>
  <c r="M37" i="3"/>
  <c r="L37" i="3"/>
  <c r="K37" i="3"/>
  <c r="J37" i="3"/>
  <c r="N36" i="3"/>
  <c r="M36" i="3"/>
  <c r="L36" i="3"/>
  <c r="K36" i="3"/>
  <c r="J36" i="3"/>
  <c r="N35" i="3"/>
  <c r="M35" i="3"/>
  <c r="L35" i="3"/>
  <c r="K35" i="3"/>
  <c r="J35" i="3"/>
  <c r="N34" i="3"/>
  <c r="M34" i="3"/>
  <c r="L34" i="3"/>
  <c r="K34" i="3"/>
  <c r="J34" i="3"/>
  <c r="N33" i="3"/>
  <c r="M33" i="3"/>
  <c r="L33" i="3"/>
  <c r="K33" i="3"/>
  <c r="J33" i="3"/>
  <c r="N32" i="3"/>
  <c r="M32" i="3"/>
  <c r="L32" i="3"/>
  <c r="K32" i="3"/>
  <c r="J32" i="3"/>
  <c r="N31" i="3"/>
  <c r="M31" i="3"/>
  <c r="L31" i="3"/>
  <c r="K31" i="3"/>
  <c r="J31" i="3"/>
  <c r="N30" i="3"/>
  <c r="M30" i="3"/>
  <c r="L30" i="3"/>
  <c r="K30" i="3"/>
  <c r="J30" i="3"/>
  <c r="N29" i="3"/>
  <c r="M29" i="3"/>
  <c r="L29" i="3"/>
  <c r="K29" i="3"/>
  <c r="J29" i="3"/>
  <c r="N28" i="3"/>
  <c r="M28" i="3"/>
  <c r="L28" i="3"/>
  <c r="K28" i="3"/>
  <c r="J28" i="3"/>
  <c r="N27" i="3"/>
  <c r="M27" i="3"/>
  <c r="L27" i="3"/>
  <c r="K27" i="3"/>
  <c r="J27" i="3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64" i="3" s="1"/>
  <c r="M10" i="3"/>
  <c r="M64" i="3" s="1"/>
  <c r="L10" i="3"/>
  <c r="L64" i="3" s="1"/>
  <c r="K10" i="3"/>
  <c r="K64" i="3" s="1"/>
  <c r="J10" i="3"/>
  <c r="J64" i="3" s="1"/>
  <c r="B10" i="3"/>
  <c r="B11" i="3" s="1"/>
  <c r="B12" i="3" s="1"/>
  <c r="B13" i="3" s="1"/>
  <c r="B14" i="3" s="1"/>
  <c r="B15" i="3" s="1"/>
  <c r="B16" i="3" s="1"/>
  <c r="B17" i="3" s="1"/>
  <c r="I66" i="2"/>
  <c r="N65" i="2"/>
  <c r="M65" i="2"/>
  <c r="L65" i="2"/>
  <c r="K65" i="2"/>
  <c r="J65" i="2"/>
  <c r="N64" i="2"/>
  <c r="M64" i="2"/>
  <c r="L64" i="2"/>
  <c r="K64" i="2"/>
  <c r="J64" i="2"/>
  <c r="N63" i="2"/>
  <c r="M63" i="2"/>
  <c r="L63" i="2"/>
  <c r="K63" i="2"/>
  <c r="J63" i="2"/>
  <c r="N62" i="2"/>
  <c r="M62" i="2"/>
  <c r="L62" i="2"/>
  <c r="K62" i="2"/>
  <c r="J62" i="2"/>
  <c r="N61" i="2"/>
  <c r="M61" i="2"/>
  <c r="L61" i="2"/>
  <c r="K61" i="2"/>
  <c r="J61" i="2"/>
  <c r="N60" i="2"/>
  <c r="M60" i="2"/>
  <c r="L60" i="2"/>
  <c r="K60" i="2"/>
  <c r="J60" i="2"/>
  <c r="N59" i="2"/>
  <c r="M59" i="2"/>
  <c r="L59" i="2"/>
  <c r="K59" i="2"/>
  <c r="J59" i="2"/>
  <c r="N58" i="2"/>
  <c r="M58" i="2"/>
  <c r="L58" i="2"/>
  <c r="K58" i="2"/>
  <c r="J58" i="2"/>
  <c r="N57" i="2"/>
  <c r="M57" i="2"/>
  <c r="L57" i="2"/>
  <c r="K57" i="2"/>
  <c r="J57" i="2"/>
  <c r="N56" i="2"/>
  <c r="M56" i="2"/>
  <c r="L56" i="2"/>
  <c r="K56" i="2"/>
  <c r="J56" i="2"/>
  <c r="N55" i="2"/>
  <c r="M55" i="2"/>
  <c r="L55" i="2"/>
  <c r="K55" i="2"/>
  <c r="J55" i="2"/>
  <c r="N54" i="2"/>
  <c r="M54" i="2"/>
  <c r="L54" i="2"/>
  <c r="K54" i="2"/>
  <c r="J54" i="2"/>
  <c r="N53" i="2"/>
  <c r="M53" i="2"/>
  <c r="L53" i="2"/>
  <c r="K53" i="2"/>
  <c r="J53" i="2"/>
  <c r="N52" i="2"/>
  <c r="M52" i="2"/>
  <c r="L52" i="2"/>
  <c r="K52" i="2"/>
  <c r="J52" i="2"/>
  <c r="N51" i="2"/>
  <c r="M51" i="2"/>
  <c r="L51" i="2"/>
  <c r="K51" i="2"/>
  <c r="J51" i="2"/>
  <c r="N50" i="2"/>
  <c r="M50" i="2"/>
  <c r="L50" i="2"/>
  <c r="K50" i="2"/>
  <c r="J50" i="2"/>
  <c r="N49" i="2"/>
  <c r="M49" i="2"/>
  <c r="L49" i="2"/>
  <c r="K49" i="2"/>
  <c r="J49" i="2"/>
  <c r="N48" i="2"/>
  <c r="M48" i="2"/>
  <c r="L48" i="2"/>
  <c r="K48" i="2"/>
  <c r="J48" i="2"/>
  <c r="N47" i="2"/>
  <c r="M47" i="2"/>
  <c r="L47" i="2"/>
  <c r="K47" i="2"/>
  <c r="J47" i="2"/>
  <c r="N46" i="2"/>
  <c r="M46" i="2"/>
  <c r="L46" i="2"/>
  <c r="K46" i="2"/>
  <c r="J46" i="2"/>
  <c r="N45" i="2"/>
  <c r="M45" i="2"/>
  <c r="L45" i="2"/>
  <c r="K45" i="2"/>
  <c r="J45" i="2"/>
  <c r="N44" i="2"/>
  <c r="M44" i="2"/>
  <c r="L44" i="2"/>
  <c r="K44" i="2"/>
  <c r="J44" i="2"/>
  <c r="N43" i="2"/>
  <c r="M43" i="2"/>
  <c r="L43" i="2"/>
  <c r="K43" i="2"/>
  <c r="J43" i="2"/>
  <c r="N42" i="2"/>
  <c r="M42" i="2"/>
  <c r="L42" i="2"/>
  <c r="K42" i="2"/>
  <c r="J42" i="2"/>
  <c r="N41" i="2"/>
  <c r="M41" i="2"/>
  <c r="L41" i="2"/>
  <c r="K41" i="2"/>
  <c r="J41" i="2"/>
  <c r="N40" i="2"/>
  <c r="M40" i="2"/>
  <c r="L40" i="2"/>
  <c r="K40" i="2"/>
  <c r="J40" i="2"/>
  <c r="N39" i="2"/>
  <c r="M39" i="2"/>
  <c r="L39" i="2"/>
  <c r="K39" i="2"/>
  <c r="J39" i="2"/>
  <c r="N38" i="2"/>
  <c r="M38" i="2"/>
  <c r="L38" i="2"/>
  <c r="K38" i="2"/>
  <c r="J38" i="2"/>
  <c r="N37" i="2"/>
  <c r="M37" i="2"/>
  <c r="L37" i="2"/>
  <c r="K37" i="2"/>
  <c r="J37" i="2"/>
  <c r="N36" i="2"/>
  <c r="M36" i="2"/>
  <c r="L36" i="2"/>
  <c r="K36" i="2"/>
  <c r="J36" i="2"/>
  <c r="N35" i="2"/>
  <c r="M35" i="2"/>
  <c r="L35" i="2"/>
  <c r="K35" i="2"/>
  <c r="J35" i="2"/>
  <c r="N34" i="2"/>
  <c r="M34" i="2"/>
  <c r="L34" i="2"/>
  <c r="K34" i="2"/>
  <c r="J34" i="2"/>
  <c r="N33" i="2"/>
  <c r="M33" i="2"/>
  <c r="L33" i="2"/>
  <c r="K33" i="2"/>
  <c r="J33" i="2"/>
  <c r="N32" i="2"/>
  <c r="M32" i="2"/>
  <c r="L32" i="2"/>
  <c r="K32" i="2"/>
  <c r="J32" i="2"/>
  <c r="N31" i="2"/>
  <c r="M31" i="2"/>
  <c r="L31" i="2"/>
  <c r="K31" i="2"/>
  <c r="J31" i="2"/>
  <c r="N30" i="2"/>
  <c r="M30" i="2"/>
  <c r="L30" i="2"/>
  <c r="K30" i="2"/>
  <c r="J30" i="2"/>
  <c r="N29" i="2"/>
  <c r="M29" i="2"/>
  <c r="L29" i="2"/>
  <c r="K29" i="2"/>
  <c r="J29" i="2"/>
  <c r="N28" i="2"/>
  <c r="M28" i="2"/>
  <c r="L28" i="2"/>
  <c r="K28" i="2"/>
  <c r="J28" i="2"/>
  <c r="N27" i="2"/>
  <c r="M27" i="2"/>
  <c r="L27" i="2"/>
  <c r="K27" i="2"/>
  <c r="J27" i="2"/>
  <c r="N26" i="2"/>
  <c r="M26" i="2"/>
  <c r="L26" i="2"/>
  <c r="K26" i="2"/>
  <c r="J26" i="2"/>
  <c r="N25" i="2"/>
  <c r="M25" i="2"/>
  <c r="L25" i="2"/>
  <c r="K25" i="2"/>
  <c r="J25" i="2"/>
  <c r="N24" i="2"/>
  <c r="M24" i="2"/>
  <c r="L24" i="2"/>
  <c r="K24" i="2"/>
  <c r="J24" i="2"/>
  <c r="N23" i="2"/>
  <c r="M23" i="2"/>
  <c r="L23" i="2"/>
  <c r="K23" i="2"/>
  <c r="J23" i="2"/>
  <c r="N22" i="2"/>
  <c r="M22" i="2"/>
  <c r="L22" i="2"/>
  <c r="K22" i="2"/>
  <c r="J22" i="2"/>
  <c r="N21" i="2"/>
  <c r="M21" i="2"/>
  <c r="L21" i="2"/>
  <c r="K21" i="2"/>
  <c r="J21" i="2"/>
  <c r="N20" i="2"/>
  <c r="M20" i="2"/>
  <c r="L20" i="2"/>
  <c r="K20" i="2"/>
  <c r="J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66" i="2" s="1"/>
  <c r="M10" i="2"/>
  <c r="M66" i="2" s="1"/>
  <c r="L10" i="2"/>
  <c r="L66" i="2" s="1"/>
  <c r="K10" i="2"/>
  <c r="K66" i="2" s="1"/>
  <c r="J10" i="2"/>
  <c r="J66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5" i="4"/>
  <c r="B5" i="3"/>
  <c r="B5" i="2"/>
  <c r="S3" i="3"/>
  <c r="S2" i="3"/>
  <c r="S3" i="2"/>
  <c r="S2" i="2"/>
  <c r="B6" i="3"/>
  <c r="B4" i="3"/>
  <c r="B69" i="2"/>
  <c r="B6" i="2"/>
  <c r="B4" i="2"/>
</calcChain>
</file>

<file path=xl/sharedStrings.xml><?xml version="1.0" encoding="utf-8"?>
<sst xmlns="http://schemas.openxmlformats.org/spreadsheetml/2006/main" count="487" uniqueCount="187">
  <si>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</si>
  <si>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</si>
  <si>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</si>
  <si>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</si>
  <si>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</si>
  <si>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</si>
  <si>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</si>
  <si>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</si>
  <si>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</si>
  <si>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</si>
  <si>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</si>
  <si>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</si>
  <si>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</si>
  <si>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</si>
  <si>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</si>
  <si>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</si>
  <si>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</si>
  <si>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</si>
  <si>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</si>
  <si>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</si>
  <si>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</si>
  <si>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</si>
  <si>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</si>
  <si>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</si>
  <si>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322 по ул. ЧЕХОВА</t>
  </si>
  <si>
    <t>за период c 01.01.2010 по 31.12.2012</t>
  </si>
  <si>
    <t/>
  </si>
  <si>
    <t>Управляющая компания ООО "УК "Западное" с 01.01.2010</t>
  </si>
  <si>
    <t>Смена отдельных участков трубопроводов D 15 (ГВС)</t>
  </si>
  <si>
    <t>п.м.</t>
  </si>
  <si>
    <t>Выполнено</t>
  </si>
  <si>
    <t>кв.59-61,71,76,81-86, МОП</t>
  </si>
  <si>
    <t>Смена отдельных участков трубопроводов D32мм (ГВС)</t>
  </si>
  <si>
    <t>Выполнено по указанию В.К. Однижко</t>
  </si>
  <si>
    <t>подвал</t>
  </si>
  <si>
    <t>Смена отдельных участков трубопроводов D50мм (ГВС)</t>
  </si>
  <si>
    <t>правое крыло, ремонт двигателя</t>
  </si>
  <si>
    <t>Лифт грузоподъемностью 400кг, на 9 остановок</t>
  </si>
  <si>
    <t>шт.</t>
  </si>
  <si>
    <t>Выполнено ООО "Таглифт"</t>
  </si>
  <si>
    <t>Установка котлов отопительных чугунных секционных на тв. топливе теплопроизв-ю до 0,06 мвт (0,05 гк)</t>
  </si>
  <si>
    <t>Выполнено.</t>
  </si>
  <si>
    <t>кв4</t>
  </si>
  <si>
    <t>7,8,9 эт.Кухня МОП</t>
  </si>
  <si>
    <t>Смена труб канализации Ф до 100мм</t>
  </si>
  <si>
    <t>Обращение в ЖКХ № 7028 от 09.10.09, Прием директора  от 27.01.10 Выполнено.</t>
  </si>
  <si>
    <t>кв.94-106</t>
  </si>
  <si>
    <t>Заявление № 9624 от 30.12.09.Выполнено.</t>
  </si>
  <si>
    <t>1этаж МОП Прим.ХВС</t>
  </si>
  <si>
    <t>Выполнено.Предписание №4721-И</t>
  </si>
  <si>
    <t>кв.26</t>
  </si>
  <si>
    <t>Выполнено по АДС 05</t>
  </si>
  <si>
    <t>кв.26, ХВС, применительно</t>
  </si>
  <si>
    <t>кв.72, ХВС, применительно</t>
  </si>
  <si>
    <t>кв.72</t>
  </si>
  <si>
    <t>кв.54</t>
  </si>
  <si>
    <t>кв.5а</t>
  </si>
  <si>
    <t>Выполнено аварийная ситуация № 334.</t>
  </si>
  <si>
    <t>подвал, кв.3,4, МОП, D 40 мм</t>
  </si>
  <si>
    <t>подвал, кв.3,4, МОП, ХВС, применительно, D 40 мм</t>
  </si>
  <si>
    <t>кв.17-22,41-47</t>
  </si>
  <si>
    <t>Выполнено по АДС-05</t>
  </si>
  <si>
    <t>За 12 месяцев</t>
  </si>
  <si>
    <t>Услуги Банков и почты по приему платежей</t>
  </si>
  <si>
    <t>кв.м</t>
  </si>
  <si>
    <t>Услуги ЕРКЦ по печати, начислению, перерасчетам и доставке квитанций</t>
  </si>
  <si>
    <t>кв.5</t>
  </si>
  <si>
    <t>кв. 20</t>
  </si>
  <si>
    <t>Смена отдельных участков трубопроводов D 25 (ГВС)</t>
  </si>
  <si>
    <t>кв. 5,14 Применительно ХВС D40</t>
  </si>
  <si>
    <t>кв. 5,14 Применительно D40</t>
  </si>
  <si>
    <t>кв.89-94</t>
  </si>
  <si>
    <t>общая кухня кв.20 Применительно D40</t>
  </si>
  <si>
    <t>Применительно ХВС</t>
  </si>
  <si>
    <t>Применительно D89.76</t>
  </si>
  <si>
    <t>Смена отдельных участков трубопроводов до D100 мм (ГВС)</t>
  </si>
  <si>
    <t>Смена отдельных участков трубопорводов D 100 (отопление)</t>
  </si>
  <si>
    <t>м.</t>
  </si>
  <si>
    <t>+ремонт электрической сети освещения подъездов, ремонт ВРУ</t>
  </si>
  <si>
    <t>Ремонт групповых щитков на лестничных клетках со сменой автоматов</t>
  </si>
  <si>
    <t>кв42, Прим.ХВС D32,D40 кухня 3 этаж</t>
  </si>
  <si>
    <t>Обращ.в ЖКХ №8691 от 02,12,09, Обращение в ЖКХ № 316 от 28.04.10, обр. № 317 от 28.04.10 Выполнено</t>
  </si>
  <si>
    <t>кв.43,Применительно D50,кухня</t>
  </si>
  <si>
    <t>Обращение депутат.№ 833 от 17.08.2011г.Выполнено</t>
  </si>
  <si>
    <t>кв42, Прим. D32,D40 кухня 3 этаж</t>
  </si>
  <si>
    <t>Обращение в ЖКХ № 316 от 28.04.10, обр. № 317 от 28.04.10 Выполнено</t>
  </si>
  <si>
    <t>Установка газовой плиты 4-х камфорочных</t>
  </si>
  <si>
    <t>Выполнено ОАО "Таганрогмежрайгаз"</t>
  </si>
  <si>
    <t>кв.5,13,19</t>
  </si>
  <si>
    <t>Смена отдельных участков трубопроводов D20 мм (ГВС)</t>
  </si>
  <si>
    <t>подвал ГВС, применительно ф25,32,76мм</t>
  </si>
  <si>
    <t>Смена отдельных участков трубопроводов D 80 (отопление)</t>
  </si>
  <si>
    <t>+ оформление исполнительно-технич. документации на газификацию дома</t>
  </si>
  <si>
    <t>Выполнен ОАО "Таганрогмежрайгаз"</t>
  </si>
  <si>
    <t>о проценте износа дома</t>
  </si>
  <si>
    <t>Строительно-техническая экспертиза</t>
  </si>
  <si>
    <t>Выполнено МУП "БТИ"</t>
  </si>
  <si>
    <t>подвал ГВС, применительно ф40мм</t>
  </si>
  <si>
    <t>подвал, Применительно D75</t>
  </si>
  <si>
    <t>Обращение жит., выполнено</t>
  </si>
  <si>
    <t>кв.12-136-88, примен.ф32ммГВС,ХВС,ЦК</t>
  </si>
  <si>
    <t>Смена отдельных участков трубопроводов D 32 (отопление)</t>
  </si>
  <si>
    <t>АДС-05, выполнено</t>
  </si>
  <si>
    <t>кв.47-52</t>
  </si>
  <si>
    <t>АДС-05,выполнено</t>
  </si>
  <si>
    <t>Ремонт теплообменника</t>
  </si>
  <si>
    <t>кровля кв.100,106,192</t>
  </si>
  <si>
    <t>Устранение течи кровли (мягкая)</t>
  </si>
  <si>
    <t>кв.20, применительно смена труб ГВС, ХВС ф25,40мм</t>
  </si>
  <si>
    <t>чердак, применительно смена труб ЦО 50,76мм</t>
  </si>
  <si>
    <t>Смена отдельных участков трубопроводов D 50 (отопление)</t>
  </si>
  <si>
    <t>подвал, применительно смена труб ЦО 89мм</t>
  </si>
  <si>
    <t>подвал, применительно ЦО ф89мм</t>
  </si>
  <si>
    <t>правое крыло, 5-6 этажи, применительно ХВС, ГВС, КНС ф50мм</t>
  </si>
  <si>
    <t>кв.82, смена труб ГВС,ХВС ф20,32мм</t>
  </si>
  <si>
    <t>ливневка</t>
  </si>
  <si>
    <t>Очистка канализационной сети (внутренней)</t>
  </si>
  <si>
    <t>Дезинсекция помещений</t>
  </si>
  <si>
    <t>Выполнено подрядной организацией ООО "Центр Сферв". Акт № 9</t>
  </si>
  <si>
    <t>1 эт.</t>
  </si>
  <si>
    <t>Ремонт дверного блока</t>
  </si>
  <si>
    <t>6 эт.</t>
  </si>
  <si>
    <t>7,8,9  эт.</t>
  </si>
  <si>
    <t>2 эт.</t>
  </si>
  <si>
    <t>Смена разбитых стекол</t>
  </si>
  <si>
    <t>подвал, ЦО</t>
  </si>
  <si>
    <t>Ремонт задвижки D до 100 мм без снятия с места</t>
  </si>
  <si>
    <t>Применительно смена сопла</t>
  </si>
  <si>
    <t>Установка заглушек на трубопроводах диаметром до 50мм</t>
  </si>
  <si>
    <t>наб.сальник</t>
  </si>
  <si>
    <t>кв.19-20,подвал</t>
  </si>
  <si>
    <t>подвал эт.№3, закр.ОСП окон</t>
  </si>
  <si>
    <t>кв.61 Применительно монтаж труб-да</t>
  </si>
  <si>
    <t>Применительно ХВС, разогрев труб</t>
  </si>
  <si>
    <t>Ремонт запорной арматуры без снятия с места D 25 мм ЦО</t>
  </si>
  <si>
    <t>кв.78 Применительно ХВС, разогрев труб</t>
  </si>
  <si>
    <t>кв.103</t>
  </si>
  <si>
    <t>кв89-94</t>
  </si>
  <si>
    <t>Применительно ревизия</t>
  </si>
  <si>
    <t>подвал,+ рев.зап.арм.</t>
  </si>
  <si>
    <t>кв.70 подвал, Применительно проч. труб ГВС</t>
  </si>
  <si>
    <t>кв.78 подвал, Применительно проч.труб ГВС</t>
  </si>
  <si>
    <t>Выполнено подрядной орг-ей ООО "Партэк"</t>
  </si>
  <si>
    <t>Применительно D25</t>
  </si>
  <si>
    <t>Смена отдельных участков трубопроводов D 20 (отопление)</t>
  </si>
  <si>
    <t>ВЫполнено</t>
  </si>
  <si>
    <t>Применительно подвал</t>
  </si>
  <si>
    <t>Выполнено подрядной орг-ей ИП Шубин А.С.</t>
  </si>
  <si>
    <t>+остекление</t>
  </si>
  <si>
    <t>Ремонт оконных переплетов</t>
  </si>
  <si>
    <t>Ремонт цементной стяжки  полов</t>
  </si>
  <si>
    <t>Применительно ремонт балкон.двери,остекление</t>
  </si>
  <si>
    <t>кв.69</t>
  </si>
  <si>
    <t>Применительно устройство доски объявления</t>
  </si>
  <si>
    <t>Устройство подоконных досок из ПВХ до 0,51 м в камен.стенах</t>
  </si>
  <si>
    <t>кв.20+смена крана,прочистка врезки</t>
  </si>
  <si>
    <t>Смена сгонов у трубопроводов D до 20 мм</t>
  </si>
  <si>
    <t>Смена рулонных кровель из наплавляемых материалов в 1 слой</t>
  </si>
  <si>
    <t>Применительно штукатурка приямка входа в подвал</t>
  </si>
  <si>
    <t>Ремонт штукатурки стен</t>
  </si>
  <si>
    <t>Очистка помещения от мусора</t>
  </si>
  <si>
    <t>тн</t>
  </si>
  <si>
    <t>подвал ГВС, применительно  ремонт арматуры</t>
  </si>
  <si>
    <t>подвал ЦО</t>
  </si>
  <si>
    <t>кв.5, балконные двери</t>
  </si>
  <si>
    <t>применительно прочистка ливнестока</t>
  </si>
  <si>
    <t>подъезд</t>
  </si>
  <si>
    <t>подъезд, применительно смена пружин</t>
  </si>
  <si>
    <t>кв.20, применительно смена труб и арматуры ГВС</t>
  </si>
  <si>
    <t>Проверка и ремонт теплообменника с гид. Испытаниями</t>
  </si>
  <si>
    <t>подвал, применительно отключение системы ЦО</t>
  </si>
  <si>
    <t>кв.193-195</t>
  </si>
  <si>
    <t>Прочистка вентканалов</t>
  </si>
  <si>
    <t>Выполнено ООО "Белый Медведь"</t>
  </si>
  <si>
    <t>ввод ЦО</t>
  </si>
  <si>
    <t>Гидравлические испытания трубопровода Ф до 100мм</t>
  </si>
  <si>
    <t>подъезд, замеры  и смена остекления</t>
  </si>
  <si>
    <t>кв.19, ремонт соединительной коробки</t>
  </si>
  <si>
    <t>Электромонтажные работы</t>
  </si>
  <si>
    <t>подъезд, смена ламп</t>
  </si>
  <si>
    <t>кв.28а, смена крана ГВС</t>
  </si>
  <si>
    <t>Установка вентиля D 20 мм</t>
  </si>
  <si>
    <t>кв.22, разогрев стояка ХВС</t>
  </si>
  <si>
    <t>кв.12-28,ХВС</t>
  </si>
  <si>
    <t>1.6,7 этаж,Применительно газовая плита</t>
  </si>
  <si>
    <t>кв68, ХВС мат.кв-ка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</si>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</sst>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76"/>
  <sheetViews>
    <sheetView workbookViewId="0">
      <selection activeCell="B72" sqref="B72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322 по ул. ЧЕХОВА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1</v>
      </c>
      <c r="E10" s="9" t="s">
        <v>183</v>
      </c>
      <c r="F10" s="9" t="s">
        <v>28</v>
      </c>
      <c r="G10" s="8" t="s">
        <v>29</v>
      </c>
      <c r="H10" s="8">
        <v>2.5</v>
      </c>
      <c r="I10" s="10">
        <v>1241.19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30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2</v>
      </c>
      <c r="E11" s="9" t="s">
        <v>31</v>
      </c>
      <c r="F11" s="9" t="s">
        <v>32</v>
      </c>
      <c r="G11" s="8" t="s">
        <v>29</v>
      </c>
      <c r="H11" s="8">
        <v>3.8</v>
      </c>
      <c r="I11" s="10">
        <v>15226.72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33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2</v>
      </c>
      <c r="E12" s="9" t="s">
        <v>34</v>
      </c>
      <c r="F12" s="9" t="s">
        <v>35</v>
      </c>
      <c r="G12" s="8" t="s">
        <v>29</v>
      </c>
      <c r="H12" s="8">
        <v>3.5</v>
      </c>
      <c r="I12" s="10">
        <v>1316.42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30</v>
      </c>
    </row>
    <row r="13" spans="1:26" ht="22.5" x14ac:dyDescent="0.2">
      <c r="B13" s="23">
        <f>B12+1</f>
        <v>4</v>
      </c>
      <c r="C13" s="8">
        <v>2010</v>
      </c>
      <c r="D13" s="8">
        <v>3</v>
      </c>
      <c r="E13" s="9" t="s">
        <v>36</v>
      </c>
      <c r="F13" s="9" t="s">
        <v>37</v>
      </c>
      <c r="G13" s="8" t="s">
        <v>38</v>
      </c>
      <c r="H13" s="8">
        <v>1</v>
      </c>
      <c r="I13" s="10">
        <v>17855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39</v>
      </c>
    </row>
    <row r="14" spans="1:26" ht="45" x14ac:dyDescent="0.2">
      <c r="B14" s="23">
        <f>B13+1</f>
        <v>5</v>
      </c>
      <c r="C14" s="8">
        <v>2010</v>
      </c>
      <c r="D14" s="8">
        <v>3</v>
      </c>
      <c r="E14" s="9" t="s">
        <v>184</v>
      </c>
      <c r="F14" s="9" t="s">
        <v>40</v>
      </c>
      <c r="G14" s="8" t="s">
        <v>38</v>
      </c>
      <c r="H14" s="8">
        <v>4</v>
      </c>
      <c r="I14" s="10">
        <v>33906.11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41</v>
      </c>
    </row>
    <row r="15" spans="1:26" ht="22.5" x14ac:dyDescent="0.2">
      <c r="B15" s="23">
        <f>B14+1</f>
        <v>6</v>
      </c>
      <c r="C15" s="8">
        <v>2010</v>
      </c>
      <c r="D15" s="8">
        <v>3</v>
      </c>
      <c r="E15" s="9" t="s">
        <v>42</v>
      </c>
      <c r="F15" s="9" t="s">
        <v>35</v>
      </c>
      <c r="G15" s="8" t="s">
        <v>29</v>
      </c>
      <c r="H15" s="8">
        <v>8</v>
      </c>
      <c r="I15" s="10">
        <v>9886.83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41</v>
      </c>
    </row>
    <row r="16" spans="1:26" ht="22.5" x14ac:dyDescent="0.2">
      <c r="B16" s="23">
        <f>B15+1</f>
        <v>7</v>
      </c>
      <c r="C16" s="8">
        <v>2010</v>
      </c>
      <c r="D16" s="8">
        <v>3</v>
      </c>
      <c r="E16" s="9" t="s">
        <v>185</v>
      </c>
      <c r="F16" s="9" t="s">
        <v>35</v>
      </c>
      <c r="G16" s="8" t="s">
        <v>29</v>
      </c>
      <c r="H16" s="8">
        <v>10</v>
      </c>
      <c r="I16" s="10">
        <v>8168.12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41</v>
      </c>
    </row>
    <row r="17" spans="2:17" ht="22.5" x14ac:dyDescent="0.2">
      <c r="B17" s="23">
        <f>B16+1</f>
        <v>8</v>
      </c>
      <c r="C17" s="8">
        <v>2010</v>
      </c>
      <c r="D17" s="8">
        <v>3</v>
      </c>
      <c r="E17" s="9" t="s">
        <v>43</v>
      </c>
      <c r="F17" s="9" t="s">
        <v>44</v>
      </c>
      <c r="G17" s="8" t="s">
        <v>29</v>
      </c>
      <c r="H17" s="8">
        <v>9</v>
      </c>
      <c r="I17" s="10">
        <v>3796.04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45</v>
      </c>
    </row>
    <row r="18" spans="2:17" ht="22.5" x14ac:dyDescent="0.2">
      <c r="B18" s="23">
        <f>B17+1</f>
        <v>9</v>
      </c>
      <c r="C18" s="8">
        <v>2010</v>
      </c>
      <c r="D18" s="8">
        <v>3</v>
      </c>
      <c r="E18" s="9" t="s">
        <v>46</v>
      </c>
      <c r="F18" s="9" t="s">
        <v>44</v>
      </c>
      <c r="G18" s="8" t="s">
        <v>29</v>
      </c>
      <c r="H18" s="8">
        <v>1</v>
      </c>
      <c r="I18" s="10">
        <v>1046.9000000000001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47</v>
      </c>
    </row>
    <row r="19" spans="2:17" ht="22.5" x14ac:dyDescent="0.2">
      <c r="B19" s="23">
        <f>B18+1</f>
        <v>10</v>
      </c>
      <c r="C19" s="8">
        <v>2010</v>
      </c>
      <c r="D19" s="8">
        <v>4</v>
      </c>
      <c r="E19" s="9" t="s">
        <v>48</v>
      </c>
      <c r="F19" s="9" t="s">
        <v>32</v>
      </c>
      <c r="G19" s="8" t="s">
        <v>29</v>
      </c>
      <c r="H19" s="8">
        <v>8.5</v>
      </c>
      <c r="I19" s="10">
        <v>2958.19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49</v>
      </c>
    </row>
    <row r="20" spans="2:17" ht="22.5" x14ac:dyDescent="0.2">
      <c r="B20" s="23">
        <f>B19+1</f>
        <v>11</v>
      </c>
      <c r="C20" s="8">
        <v>2010</v>
      </c>
      <c r="D20" s="8">
        <v>5</v>
      </c>
      <c r="E20" s="9" t="s">
        <v>50</v>
      </c>
      <c r="F20" s="9" t="s">
        <v>35</v>
      </c>
      <c r="G20" s="8" t="s">
        <v>29</v>
      </c>
      <c r="H20" s="8">
        <v>4</v>
      </c>
      <c r="I20" s="10">
        <v>953.07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51</v>
      </c>
    </row>
    <row r="21" spans="2:17" ht="22.5" x14ac:dyDescent="0.2">
      <c r="B21" s="23">
        <f>B20+1</f>
        <v>12</v>
      </c>
      <c r="C21" s="8">
        <v>2010</v>
      </c>
      <c r="D21" s="8">
        <v>5</v>
      </c>
      <c r="E21" s="9" t="s">
        <v>52</v>
      </c>
      <c r="F21" s="9" t="s">
        <v>35</v>
      </c>
      <c r="G21" s="8" t="s">
        <v>29</v>
      </c>
      <c r="H21" s="8">
        <v>4</v>
      </c>
      <c r="I21" s="10">
        <v>952.25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51</v>
      </c>
    </row>
    <row r="22" spans="2:17" ht="22.5" x14ac:dyDescent="0.2">
      <c r="B22" s="23">
        <f>B21+1</f>
        <v>13</v>
      </c>
      <c r="C22" s="8">
        <v>2010</v>
      </c>
      <c r="D22" s="8">
        <v>5</v>
      </c>
      <c r="E22" s="9" t="s">
        <v>53</v>
      </c>
      <c r="F22" s="9" t="s">
        <v>32</v>
      </c>
      <c r="G22" s="8" t="s">
        <v>29</v>
      </c>
      <c r="H22" s="8">
        <v>4</v>
      </c>
      <c r="I22" s="10">
        <v>1526.2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51</v>
      </c>
    </row>
    <row r="23" spans="2:17" ht="22.5" x14ac:dyDescent="0.2">
      <c r="B23" s="23">
        <f>B22+1</f>
        <v>14</v>
      </c>
      <c r="C23" s="8">
        <v>2010</v>
      </c>
      <c r="D23" s="8">
        <v>5</v>
      </c>
      <c r="E23" s="9" t="s">
        <v>54</v>
      </c>
      <c r="F23" s="9" t="s">
        <v>32</v>
      </c>
      <c r="G23" s="8" t="s">
        <v>29</v>
      </c>
      <c r="H23" s="8">
        <v>4</v>
      </c>
      <c r="I23" s="10">
        <v>1530.55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51</v>
      </c>
    </row>
    <row r="24" spans="2:17" ht="22.5" x14ac:dyDescent="0.2">
      <c r="B24" s="23">
        <f>B23+1</f>
        <v>15</v>
      </c>
      <c r="C24" s="8">
        <v>2010</v>
      </c>
      <c r="D24" s="8">
        <v>5</v>
      </c>
      <c r="E24" s="9" t="s">
        <v>54</v>
      </c>
      <c r="F24" s="9" t="s">
        <v>44</v>
      </c>
      <c r="G24" s="8" t="s">
        <v>29</v>
      </c>
      <c r="H24" s="8">
        <v>5</v>
      </c>
      <c r="I24" s="10">
        <v>1352.89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51</v>
      </c>
    </row>
    <row r="25" spans="2:17" ht="22.5" x14ac:dyDescent="0.2">
      <c r="B25" s="23">
        <f>B24+1</f>
        <v>16</v>
      </c>
      <c r="C25" s="8">
        <v>2010</v>
      </c>
      <c r="D25" s="8">
        <v>6</v>
      </c>
      <c r="E25" s="9" t="s">
        <v>55</v>
      </c>
      <c r="F25" s="9" t="s">
        <v>44</v>
      </c>
      <c r="G25" s="8" t="s">
        <v>29</v>
      </c>
      <c r="H25" s="8">
        <v>3</v>
      </c>
      <c r="I25" s="10">
        <v>1076.33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51</v>
      </c>
    </row>
    <row r="26" spans="2:17" ht="22.5" x14ac:dyDescent="0.2">
      <c r="B26" s="23">
        <f>B25+1</f>
        <v>17</v>
      </c>
      <c r="C26" s="8">
        <v>2010</v>
      </c>
      <c r="D26" s="8">
        <v>8</v>
      </c>
      <c r="E26" s="9" t="s">
        <v>56</v>
      </c>
      <c r="F26" s="9" t="s">
        <v>44</v>
      </c>
      <c r="G26" s="8" t="s">
        <v>29</v>
      </c>
      <c r="H26" s="8">
        <v>3</v>
      </c>
      <c r="I26" s="10">
        <v>2278.08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57</v>
      </c>
    </row>
    <row r="27" spans="2:17" ht="22.5" x14ac:dyDescent="0.2">
      <c r="B27" s="23">
        <f>B26+1</f>
        <v>18</v>
      </c>
      <c r="C27" s="8">
        <v>2010</v>
      </c>
      <c r="D27" s="8">
        <v>11</v>
      </c>
      <c r="E27" s="9" t="s">
        <v>58</v>
      </c>
      <c r="F27" s="9" t="s">
        <v>35</v>
      </c>
      <c r="G27" s="8" t="s">
        <v>29</v>
      </c>
      <c r="H27" s="8">
        <v>4</v>
      </c>
      <c r="I27" s="10">
        <v>1502.47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51</v>
      </c>
    </row>
    <row r="28" spans="2:17" ht="33.75" x14ac:dyDescent="0.2">
      <c r="B28" s="23">
        <f>B27+1</f>
        <v>19</v>
      </c>
      <c r="C28" s="8">
        <v>2010</v>
      </c>
      <c r="D28" s="8">
        <v>11</v>
      </c>
      <c r="E28" s="9" t="s">
        <v>59</v>
      </c>
      <c r="F28" s="9" t="s">
        <v>35</v>
      </c>
      <c r="G28" s="8" t="s">
        <v>29</v>
      </c>
      <c r="H28" s="8">
        <v>4</v>
      </c>
      <c r="I28" s="10">
        <v>1502.47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51</v>
      </c>
    </row>
    <row r="29" spans="2:17" ht="22.5" x14ac:dyDescent="0.2">
      <c r="B29" s="23">
        <f>B28+1</f>
        <v>20</v>
      </c>
      <c r="C29" s="8">
        <v>2010</v>
      </c>
      <c r="D29" s="8">
        <v>12</v>
      </c>
      <c r="E29" s="9" t="s">
        <v>60</v>
      </c>
      <c r="F29" s="9" t="s">
        <v>35</v>
      </c>
      <c r="G29" s="8" t="s">
        <v>29</v>
      </c>
      <c r="H29" s="8">
        <v>8</v>
      </c>
      <c r="I29" s="10">
        <v>2991.31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61</v>
      </c>
    </row>
    <row r="30" spans="2:17" ht="22.5" x14ac:dyDescent="0.2">
      <c r="B30" s="23">
        <f>B29+1</f>
        <v>21</v>
      </c>
      <c r="C30" s="8">
        <v>2010</v>
      </c>
      <c r="D30" s="8">
        <v>12</v>
      </c>
      <c r="E30" s="9" t="s">
        <v>62</v>
      </c>
      <c r="F30" s="9" t="s">
        <v>63</v>
      </c>
      <c r="G30" s="8" t="s">
        <v>64</v>
      </c>
      <c r="H30" s="8">
        <v>0</v>
      </c>
      <c r="I30" s="10">
        <v>6660.39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30</v>
      </c>
    </row>
    <row r="31" spans="2:17" ht="33.75" x14ac:dyDescent="0.2">
      <c r="B31" s="23">
        <f>B30+1</f>
        <v>22</v>
      </c>
      <c r="C31" s="8">
        <v>2010</v>
      </c>
      <c r="D31" s="8">
        <v>12</v>
      </c>
      <c r="E31" s="9" t="s">
        <v>62</v>
      </c>
      <c r="F31" s="9" t="s">
        <v>65</v>
      </c>
      <c r="G31" s="8" t="s">
        <v>64</v>
      </c>
      <c r="H31" s="8">
        <v>0</v>
      </c>
      <c r="I31" s="10">
        <v>5959.98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30</v>
      </c>
    </row>
    <row r="32" spans="2:17" ht="22.5" x14ac:dyDescent="0.2">
      <c r="B32" s="23">
        <f>B31+1</f>
        <v>23</v>
      </c>
      <c r="C32" s="8">
        <v>2011</v>
      </c>
      <c r="D32" s="8">
        <v>1</v>
      </c>
      <c r="E32" s="9" t="s">
        <v>66</v>
      </c>
      <c r="F32" s="9" t="s">
        <v>32</v>
      </c>
      <c r="G32" s="8" t="s">
        <v>29</v>
      </c>
      <c r="H32" s="8">
        <v>9</v>
      </c>
      <c r="I32" s="10">
        <v>2683.31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61</v>
      </c>
    </row>
    <row r="33" spans="2:17" ht="22.5" x14ac:dyDescent="0.2">
      <c r="B33" s="23">
        <f>B32+1</f>
        <v>24</v>
      </c>
      <c r="C33" s="8">
        <v>2011</v>
      </c>
      <c r="D33" s="8">
        <v>2</v>
      </c>
      <c r="E33" s="9" t="s">
        <v>67</v>
      </c>
      <c r="F33" s="9" t="s">
        <v>68</v>
      </c>
      <c r="G33" s="8" t="s">
        <v>29</v>
      </c>
      <c r="H33" s="8">
        <v>4</v>
      </c>
      <c r="I33" s="10">
        <v>1332.15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61</v>
      </c>
    </row>
    <row r="34" spans="2:17" ht="22.5" x14ac:dyDescent="0.2">
      <c r="B34" s="23">
        <f>B33+1</f>
        <v>25</v>
      </c>
      <c r="C34" s="8">
        <v>2011</v>
      </c>
      <c r="D34" s="8">
        <v>2</v>
      </c>
      <c r="E34" s="9" t="s">
        <v>69</v>
      </c>
      <c r="F34" s="9" t="s">
        <v>35</v>
      </c>
      <c r="G34" s="8" t="s">
        <v>29</v>
      </c>
      <c r="H34" s="8">
        <v>6</v>
      </c>
      <c r="I34" s="10">
        <v>4087.66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61</v>
      </c>
    </row>
    <row r="35" spans="2:17" ht="22.5" x14ac:dyDescent="0.2">
      <c r="B35" s="23">
        <f>B34+1</f>
        <v>26</v>
      </c>
      <c r="C35" s="8">
        <v>2011</v>
      </c>
      <c r="D35" s="8">
        <v>2</v>
      </c>
      <c r="E35" s="9" t="s">
        <v>70</v>
      </c>
      <c r="F35" s="9" t="s">
        <v>35</v>
      </c>
      <c r="G35" s="8" t="s">
        <v>29</v>
      </c>
      <c r="H35" s="8">
        <v>6</v>
      </c>
      <c r="I35" s="10">
        <v>3793.52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61</v>
      </c>
    </row>
    <row r="36" spans="2:17" ht="22.5" x14ac:dyDescent="0.2">
      <c r="B36" s="23">
        <f>B35+1</f>
        <v>27</v>
      </c>
      <c r="C36" s="8">
        <v>2011</v>
      </c>
      <c r="D36" s="8">
        <v>2</v>
      </c>
      <c r="E36" s="9" t="s">
        <v>71</v>
      </c>
      <c r="F36" s="9" t="s">
        <v>68</v>
      </c>
      <c r="G36" s="8" t="s">
        <v>29</v>
      </c>
      <c r="H36" s="8">
        <v>3</v>
      </c>
      <c r="I36" s="10">
        <v>918.04</v>
      </c>
      <c r="J36" s="8" t="e">
        <f>Report54_fact_FOT2</f>
        <v>#NAME?</v>
      </c>
      <c r="K36" s="8" t="e">
        <f>Report54_fact_FOT3</f>
        <v>#NAME?</v>
      </c>
      <c r="L36" s="8" t="e">
        <f>Report54_fact_materials2</f>
        <v>#NAME?</v>
      </c>
      <c r="M36" s="8" t="e">
        <f>Report54_fact_profitability</f>
        <v>#NAME?</v>
      </c>
      <c r="N36" s="8" t="e">
        <f>Report54_fact_ALL2</f>
        <v>#NAME?</v>
      </c>
      <c r="O36" s="8"/>
      <c r="P36" s="25"/>
      <c r="Q36" s="8" t="s">
        <v>61</v>
      </c>
    </row>
    <row r="37" spans="2:17" ht="22.5" x14ac:dyDescent="0.2">
      <c r="B37" s="23">
        <f>B36+1</f>
        <v>28</v>
      </c>
      <c r="C37" s="8">
        <v>2011</v>
      </c>
      <c r="D37" s="8">
        <v>3</v>
      </c>
      <c r="E37" s="9" t="s">
        <v>72</v>
      </c>
      <c r="F37" s="9" t="s">
        <v>35</v>
      </c>
      <c r="G37" s="8" t="s">
        <v>29</v>
      </c>
      <c r="H37" s="8">
        <v>8</v>
      </c>
      <c r="I37" s="10">
        <v>3288.96</v>
      </c>
      <c r="J37" s="8" t="e">
        <f>Report54_fact_FOT2</f>
        <v>#NAME?</v>
      </c>
      <c r="K37" s="8" t="e">
        <f>Report54_fact_FOT3</f>
        <v>#NAME?</v>
      </c>
      <c r="L37" s="8" t="e">
        <f>Report54_fact_materials2</f>
        <v>#NAME?</v>
      </c>
      <c r="M37" s="8" t="e">
        <f>Report54_fact_profitability</f>
        <v>#NAME?</v>
      </c>
      <c r="N37" s="8" t="e">
        <f>Report54_fact_ALL2</f>
        <v>#NAME?</v>
      </c>
      <c r="O37" s="8"/>
      <c r="P37" s="25"/>
      <c r="Q37" s="8" t="s">
        <v>61</v>
      </c>
    </row>
    <row r="38" spans="2:17" ht="22.5" x14ac:dyDescent="0.2">
      <c r="B38" s="23">
        <f>B37+1</f>
        <v>29</v>
      </c>
      <c r="C38" s="8">
        <v>2011</v>
      </c>
      <c r="D38" s="8">
        <v>4</v>
      </c>
      <c r="E38" s="9" t="s">
        <v>73</v>
      </c>
      <c r="F38" s="9" t="s">
        <v>32</v>
      </c>
      <c r="G38" s="8" t="s">
        <v>29</v>
      </c>
      <c r="H38" s="8">
        <v>8</v>
      </c>
      <c r="I38" s="10">
        <v>3593</v>
      </c>
      <c r="J38" s="8" t="e">
        <f>Report54_fact_FOT2</f>
        <v>#NAME?</v>
      </c>
      <c r="K38" s="8" t="e">
        <f>Report54_fact_FOT3</f>
        <v>#NAME?</v>
      </c>
      <c r="L38" s="8" t="e">
        <f>Report54_fact_materials2</f>
        <v>#NAME?</v>
      </c>
      <c r="M38" s="8" t="e">
        <f>Report54_fact_profitability</f>
        <v>#NAME?</v>
      </c>
      <c r="N38" s="8" t="e">
        <f>Report54_fact_ALL2</f>
        <v>#NAME?</v>
      </c>
      <c r="O38" s="8"/>
      <c r="P38" s="25"/>
      <c r="Q38" s="8" t="s">
        <v>61</v>
      </c>
    </row>
    <row r="39" spans="2:17" ht="22.5" x14ac:dyDescent="0.2">
      <c r="B39" s="23">
        <f>B38+1</f>
        <v>30</v>
      </c>
      <c r="C39" s="8">
        <v>2011</v>
      </c>
      <c r="D39" s="8">
        <v>6</v>
      </c>
      <c r="E39" s="9" t="s">
        <v>74</v>
      </c>
      <c r="F39" s="9" t="s">
        <v>75</v>
      </c>
      <c r="G39" s="8" t="s">
        <v>29</v>
      </c>
      <c r="H39" s="8">
        <v>5</v>
      </c>
      <c r="I39" s="10">
        <v>3118</v>
      </c>
      <c r="J39" s="8" t="e">
        <f>Report54_fact_FOT2</f>
        <v>#NAME?</v>
      </c>
      <c r="K39" s="8" t="e">
        <f>Report54_fact_FOT3</f>
        <v>#NAME?</v>
      </c>
      <c r="L39" s="8" t="e">
        <f>Report54_fact_materials2</f>
        <v>#NAME?</v>
      </c>
      <c r="M39" s="8" t="e">
        <f>Report54_fact_profitability</f>
        <v>#NAME?</v>
      </c>
      <c r="N39" s="8" t="e">
        <f>Report54_fact_ALL2</f>
        <v>#NAME?</v>
      </c>
      <c r="O39" s="8"/>
      <c r="P39" s="25"/>
      <c r="Q39" s="8" t="s">
        <v>61</v>
      </c>
    </row>
    <row r="40" spans="2:17" ht="22.5" x14ac:dyDescent="0.2">
      <c r="B40" s="23">
        <f>B39+1</f>
        <v>31</v>
      </c>
      <c r="C40" s="8">
        <v>2011</v>
      </c>
      <c r="D40" s="8">
        <v>7</v>
      </c>
      <c r="E40" s="9" t="s">
        <v>34</v>
      </c>
      <c r="F40" s="9" t="s">
        <v>76</v>
      </c>
      <c r="G40" s="8" t="s">
        <v>77</v>
      </c>
      <c r="H40" s="8">
        <v>9.9</v>
      </c>
      <c r="I40" s="10">
        <v>9190</v>
      </c>
      <c r="J40" s="8" t="e">
        <f>Report54_fact_FOT2</f>
        <v>#NAME?</v>
      </c>
      <c r="K40" s="8" t="e">
        <f>Report54_fact_FOT3</f>
        <v>#NAME?</v>
      </c>
      <c r="L40" s="8" t="e">
        <f>Report54_fact_materials2</f>
        <v>#NAME?</v>
      </c>
      <c r="M40" s="8" t="e">
        <f>Report54_fact_profitability</f>
        <v>#NAME?</v>
      </c>
      <c r="N40" s="8" t="e">
        <f>Report54_fact_ALL2</f>
        <v>#NAME?</v>
      </c>
      <c r="O40" s="8"/>
      <c r="P40" s="25"/>
      <c r="Q40" s="8" t="s">
        <v>30</v>
      </c>
    </row>
    <row r="41" spans="2:17" ht="33.75" x14ac:dyDescent="0.2">
      <c r="B41" s="23">
        <f>B40+1</f>
        <v>32</v>
      </c>
      <c r="C41" s="8">
        <v>2011</v>
      </c>
      <c r="D41" s="8">
        <v>7</v>
      </c>
      <c r="E41" s="9" t="s">
        <v>78</v>
      </c>
      <c r="F41" s="9" t="s">
        <v>79</v>
      </c>
      <c r="G41" s="8" t="s">
        <v>38</v>
      </c>
      <c r="H41" s="8">
        <v>1</v>
      </c>
      <c r="I41" s="10">
        <v>104652</v>
      </c>
      <c r="J41" s="8" t="e">
        <f>Report54_fact_FOT2</f>
        <v>#NAME?</v>
      </c>
      <c r="K41" s="8" t="e">
        <f>Report54_fact_FOT3</f>
        <v>#NAME?</v>
      </c>
      <c r="L41" s="8" t="e">
        <f>Report54_fact_materials2</f>
        <v>#NAME?</v>
      </c>
      <c r="M41" s="8" t="e">
        <f>Report54_fact_profitability</f>
        <v>#NAME?</v>
      </c>
      <c r="N41" s="8" t="e">
        <f>Report54_fact_ALL2</f>
        <v>#NAME?</v>
      </c>
      <c r="O41" s="8"/>
      <c r="P41" s="25"/>
      <c r="Q41" s="8" t="s">
        <v>30</v>
      </c>
    </row>
    <row r="42" spans="2:17" ht="33.75" x14ac:dyDescent="0.2">
      <c r="B42" s="23">
        <f>B41+1</f>
        <v>33</v>
      </c>
      <c r="C42" s="8">
        <v>2011</v>
      </c>
      <c r="D42" s="8">
        <v>11</v>
      </c>
      <c r="E42" s="9" t="s">
        <v>80</v>
      </c>
      <c r="F42" s="9" t="s">
        <v>32</v>
      </c>
      <c r="G42" s="8" t="s">
        <v>29</v>
      </c>
      <c r="H42" s="8">
        <v>4</v>
      </c>
      <c r="I42" s="10">
        <v>4712</v>
      </c>
      <c r="J42" s="8" t="e">
        <f>Report54_fact_FOT2</f>
        <v>#NAME?</v>
      </c>
      <c r="K42" s="8" t="e">
        <f>Report54_fact_FOT3</f>
        <v>#NAME?</v>
      </c>
      <c r="L42" s="8" t="e">
        <f>Report54_fact_materials2</f>
        <v>#NAME?</v>
      </c>
      <c r="M42" s="8" t="e">
        <f>Report54_fact_profitability</f>
        <v>#NAME?</v>
      </c>
      <c r="N42" s="8" t="e">
        <f>Report54_fact_ALL2</f>
        <v>#NAME?</v>
      </c>
      <c r="O42" s="8"/>
      <c r="P42" s="25"/>
      <c r="Q42" s="8" t="s">
        <v>81</v>
      </c>
    </row>
    <row r="43" spans="2:17" ht="22.5" x14ac:dyDescent="0.2">
      <c r="B43" s="23">
        <f>B42+1</f>
        <v>34</v>
      </c>
      <c r="C43" s="8">
        <v>2011</v>
      </c>
      <c r="D43" s="8">
        <v>11</v>
      </c>
      <c r="E43" s="9" t="s">
        <v>82</v>
      </c>
      <c r="F43" s="9" t="s">
        <v>44</v>
      </c>
      <c r="G43" s="8" t="s">
        <v>29</v>
      </c>
      <c r="H43" s="8">
        <v>4.5</v>
      </c>
      <c r="I43" s="10">
        <v>3108</v>
      </c>
      <c r="J43" s="8" t="e">
        <f>Report54_fact_FOT2</f>
        <v>#NAME?</v>
      </c>
      <c r="K43" s="8" t="e">
        <f>Report54_fact_FOT3</f>
        <v>#NAME?</v>
      </c>
      <c r="L43" s="8" t="e">
        <f>Report54_fact_materials2</f>
        <v>#NAME?</v>
      </c>
      <c r="M43" s="8" t="e">
        <f>Report54_fact_profitability</f>
        <v>#NAME?</v>
      </c>
      <c r="N43" s="8" t="e">
        <f>Report54_fact_ALL2</f>
        <v>#NAME?</v>
      </c>
      <c r="O43" s="8"/>
      <c r="P43" s="25"/>
      <c r="Q43" s="8" t="s">
        <v>83</v>
      </c>
    </row>
    <row r="44" spans="2:17" ht="22.5" x14ac:dyDescent="0.2">
      <c r="B44" s="23">
        <f>B43+1</f>
        <v>35</v>
      </c>
      <c r="C44" s="8">
        <v>2011</v>
      </c>
      <c r="D44" s="8">
        <v>11</v>
      </c>
      <c r="E44" s="9" t="s">
        <v>84</v>
      </c>
      <c r="F44" s="9" t="s">
        <v>32</v>
      </c>
      <c r="G44" s="8" t="s">
        <v>29</v>
      </c>
      <c r="H44" s="8">
        <v>4</v>
      </c>
      <c r="I44" s="10">
        <v>5028</v>
      </c>
      <c r="J44" s="8" t="e">
        <f>Report54_fact_FOT2</f>
        <v>#NAME?</v>
      </c>
      <c r="K44" s="8" t="e">
        <f>Report54_fact_FOT3</f>
        <v>#NAME?</v>
      </c>
      <c r="L44" s="8" t="e">
        <f>Report54_fact_materials2</f>
        <v>#NAME?</v>
      </c>
      <c r="M44" s="8" t="e">
        <f>Report54_fact_profitability</f>
        <v>#NAME?</v>
      </c>
      <c r="N44" s="8" t="e">
        <f>Report54_fact_ALL2</f>
        <v>#NAME?</v>
      </c>
      <c r="O44" s="8"/>
      <c r="P44" s="25"/>
      <c r="Q44" s="8" t="s">
        <v>85</v>
      </c>
    </row>
    <row r="45" spans="2:17" ht="22.5" x14ac:dyDescent="0.2">
      <c r="B45" s="23">
        <f>B44+1</f>
        <v>36</v>
      </c>
      <c r="C45" s="8">
        <v>2011</v>
      </c>
      <c r="D45" s="8">
        <v>12</v>
      </c>
      <c r="E45" s="9" t="s">
        <v>62</v>
      </c>
      <c r="F45" s="9" t="s">
        <v>63</v>
      </c>
      <c r="G45" s="8" t="s">
        <v>64</v>
      </c>
      <c r="H45" s="8">
        <v>0</v>
      </c>
      <c r="I45" s="10">
        <v>7052.18</v>
      </c>
      <c r="J45" s="8" t="e">
        <f>Report54_fact_FOT2</f>
        <v>#NAME?</v>
      </c>
      <c r="K45" s="8" t="e">
        <f>Report54_fact_FOT3</f>
        <v>#NAME?</v>
      </c>
      <c r="L45" s="8" t="e">
        <f>Report54_fact_materials2</f>
        <v>#NAME?</v>
      </c>
      <c r="M45" s="8" t="e">
        <f>Report54_fact_profitability</f>
        <v>#NAME?</v>
      </c>
      <c r="N45" s="8" t="e">
        <f>Report54_fact_ALL2</f>
        <v>#NAME?</v>
      </c>
      <c r="O45" s="8"/>
      <c r="P45" s="25"/>
      <c r="Q45" s="8" t="s">
        <v>30</v>
      </c>
    </row>
    <row r="46" spans="2:17" ht="33.75" x14ac:dyDescent="0.2">
      <c r="B46" s="23">
        <f>B45+1</f>
        <v>37</v>
      </c>
      <c r="C46" s="8">
        <v>2011</v>
      </c>
      <c r="D46" s="8">
        <v>12</v>
      </c>
      <c r="E46" s="9" t="s">
        <v>62</v>
      </c>
      <c r="F46" s="9" t="s">
        <v>65</v>
      </c>
      <c r="G46" s="8" t="s">
        <v>64</v>
      </c>
      <c r="H46" s="8">
        <v>0</v>
      </c>
      <c r="I46" s="10">
        <v>6660.39</v>
      </c>
      <c r="J46" s="8" t="e">
        <f>Report54_fact_FOT2</f>
        <v>#NAME?</v>
      </c>
      <c r="K46" s="8" t="e">
        <f>Report54_fact_FOT3</f>
        <v>#NAME?</v>
      </c>
      <c r="L46" s="8" t="e">
        <f>Report54_fact_materials2</f>
        <v>#NAME?</v>
      </c>
      <c r="M46" s="8" t="e">
        <f>Report54_fact_profitability</f>
        <v>#NAME?</v>
      </c>
      <c r="N46" s="8" t="e">
        <f>Report54_fact_ALL2</f>
        <v>#NAME?</v>
      </c>
      <c r="O46" s="8"/>
      <c r="P46" s="25"/>
      <c r="Q46" s="8" t="s">
        <v>30</v>
      </c>
    </row>
    <row r="47" spans="2:17" ht="22.5" x14ac:dyDescent="0.2">
      <c r="B47" s="23">
        <f>B46+1</f>
        <v>38</v>
      </c>
      <c r="C47" s="8">
        <v>2011</v>
      </c>
      <c r="D47" s="8">
        <v>12</v>
      </c>
      <c r="E47" s="9"/>
      <c r="F47" s="9" t="s">
        <v>86</v>
      </c>
      <c r="G47" s="8" t="s">
        <v>38</v>
      </c>
      <c r="H47" s="8">
        <v>8</v>
      </c>
      <c r="I47" s="10">
        <v>40630.51</v>
      </c>
      <c r="J47" s="8" t="e">
        <f>Report54_fact_FOT2</f>
        <v>#NAME?</v>
      </c>
      <c r="K47" s="8" t="e">
        <f>Report54_fact_FOT3</f>
        <v>#NAME?</v>
      </c>
      <c r="L47" s="8" t="e">
        <f>Report54_fact_materials2</f>
        <v>#NAME?</v>
      </c>
      <c r="M47" s="8" t="e">
        <f>Report54_fact_profitability</f>
        <v>#NAME?</v>
      </c>
      <c r="N47" s="8" t="e">
        <f>Report54_fact_ALL2</f>
        <v>#NAME?</v>
      </c>
      <c r="O47" s="8"/>
      <c r="P47" s="25"/>
      <c r="Q47" s="8" t="s">
        <v>87</v>
      </c>
    </row>
    <row r="48" spans="2:17" ht="22.5" x14ac:dyDescent="0.2">
      <c r="B48" s="23">
        <f>B47+1</f>
        <v>39</v>
      </c>
      <c r="C48" s="8">
        <v>2012</v>
      </c>
      <c r="D48" s="8">
        <v>1</v>
      </c>
      <c r="E48" s="9" t="s">
        <v>88</v>
      </c>
      <c r="F48" s="9" t="s">
        <v>89</v>
      </c>
      <c r="G48" s="8" t="s">
        <v>29</v>
      </c>
      <c r="H48" s="8">
        <v>10</v>
      </c>
      <c r="I48" s="10">
        <v>4051</v>
      </c>
      <c r="J48" s="8" t="e">
        <f>Report54_fact_FOT2</f>
        <v>#NAME?</v>
      </c>
      <c r="K48" s="8" t="e">
        <f>Report54_fact_FOT3</f>
        <v>#NAME?</v>
      </c>
      <c r="L48" s="8" t="e">
        <f>Report54_fact_materials2</f>
        <v>#NAME?</v>
      </c>
      <c r="M48" s="8" t="e">
        <f>Report54_fact_profitability</f>
        <v>#NAME?</v>
      </c>
      <c r="N48" s="8" t="e">
        <f>Report54_fact_ALL2</f>
        <v>#NAME?</v>
      </c>
      <c r="O48" s="8"/>
      <c r="P48" s="25"/>
      <c r="Q48" s="8" t="s">
        <v>30</v>
      </c>
    </row>
    <row r="49" spans="2:17" ht="33.75" x14ac:dyDescent="0.2">
      <c r="B49" s="23">
        <f>B48+1</f>
        <v>40</v>
      </c>
      <c r="C49" s="8">
        <v>2012</v>
      </c>
      <c r="D49" s="8">
        <v>1</v>
      </c>
      <c r="E49" s="9" t="s">
        <v>90</v>
      </c>
      <c r="F49" s="9" t="s">
        <v>91</v>
      </c>
      <c r="G49" s="8" t="s">
        <v>77</v>
      </c>
      <c r="H49" s="8">
        <v>14</v>
      </c>
      <c r="I49" s="10">
        <v>5938</v>
      </c>
      <c r="J49" s="8" t="e">
        <f>Report54_fact_FOT2</f>
        <v>#NAME?</v>
      </c>
      <c r="K49" s="8" t="e">
        <f>Report54_fact_FOT3</f>
        <v>#NAME?</v>
      </c>
      <c r="L49" s="8" t="e">
        <f>Report54_fact_materials2</f>
        <v>#NAME?</v>
      </c>
      <c r="M49" s="8" t="e">
        <f>Report54_fact_profitability</f>
        <v>#NAME?</v>
      </c>
      <c r="N49" s="8" t="e">
        <f>Report54_fact_ALL2</f>
        <v>#NAME?</v>
      </c>
      <c r="O49" s="8"/>
      <c r="P49" s="25"/>
      <c r="Q49" s="8" t="s">
        <v>30</v>
      </c>
    </row>
    <row r="50" spans="2:17" ht="45" x14ac:dyDescent="0.2">
      <c r="B50" s="23">
        <f>B49+1</f>
        <v>41</v>
      </c>
      <c r="C50" s="8">
        <v>2012</v>
      </c>
      <c r="D50" s="8">
        <v>1</v>
      </c>
      <c r="E50" s="9" t="s">
        <v>92</v>
      </c>
      <c r="F50" s="9" t="s">
        <v>86</v>
      </c>
      <c r="G50" s="8" t="s">
        <v>38</v>
      </c>
      <c r="H50" s="8">
        <v>6</v>
      </c>
      <c r="I50" s="10">
        <v>9265.59</v>
      </c>
      <c r="J50" s="8" t="e">
        <f>Report54_fact_FOT2</f>
        <v>#NAME?</v>
      </c>
      <c r="K50" s="8" t="e">
        <f>Report54_fact_FOT3</f>
        <v>#NAME?</v>
      </c>
      <c r="L50" s="8" t="e">
        <f>Report54_fact_materials2</f>
        <v>#NAME?</v>
      </c>
      <c r="M50" s="8" t="e">
        <f>Report54_fact_profitability</f>
        <v>#NAME?</v>
      </c>
      <c r="N50" s="8" t="e">
        <f>Report54_fact_ALL2</f>
        <v>#NAME?</v>
      </c>
      <c r="O50" s="8"/>
      <c r="P50" s="25"/>
      <c r="Q50" s="8" t="s">
        <v>93</v>
      </c>
    </row>
    <row r="51" spans="2:17" ht="22.5" x14ac:dyDescent="0.2">
      <c r="B51" s="23">
        <f>B50+1</f>
        <v>42</v>
      </c>
      <c r="C51" s="8">
        <v>2012</v>
      </c>
      <c r="D51" s="8">
        <v>1</v>
      </c>
      <c r="E51" s="9" t="s">
        <v>94</v>
      </c>
      <c r="F51" s="9" t="s">
        <v>95</v>
      </c>
      <c r="G51" s="8" t="s">
        <v>38</v>
      </c>
      <c r="H51" s="8">
        <v>1</v>
      </c>
      <c r="I51" s="10">
        <v>5270.04</v>
      </c>
      <c r="J51" s="8" t="e">
        <f>Report54_fact_FOT2</f>
        <v>#NAME?</v>
      </c>
      <c r="K51" s="8" t="e">
        <f>Report54_fact_FOT3</f>
        <v>#NAME?</v>
      </c>
      <c r="L51" s="8" t="e">
        <f>Report54_fact_materials2</f>
        <v>#NAME?</v>
      </c>
      <c r="M51" s="8" t="e">
        <f>Report54_fact_profitability</f>
        <v>#NAME?</v>
      </c>
      <c r="N51" s="8" t="e">
        <f>Report54_fact_ALL2</f>
        <v>#NAME?</v>
      </c>
      <c r="O51" s="8"/>
      <c r="P51" s="25"/>
      <c r="Q51" s="8" t="s">
        <v>96</v>
      </c>
    </row>
    <row r="52" spans="2:17" ht="22.5" x14ac:dyDescent="0.2">
      <c r="B52" s="23">
        <f>B51+1</f>
        <v>43</v>
      </c>
      <c r="C52" s="8">
        <v>2012</v>
      </c>
      <c r="D52" s="8">
        <v>2</v>
      </c>
      <c r="E52" s="9" t="s">
        <v>97</v>
      </c>
      <c r="F52" s="9" t="s">
        <v>35</v>
      </c>
      <c r="G52" s="8" t="s">
        <v>29</v>
      </c>
      <c r="H52" s="8">
        <v>4</v>
      </c>
      <c r="I52" s="10">
        <v>6279</v>
      </c>
      <c r="J52" s="8" t="e">
        <f>Report54_fact_FOT2</f>
        <v>#NAME?</v>
      </c>
      <c r="K52" s="8" t="e">
        <f>Report54_fact_FOT3</f>
        <v>#NAME?</v>
      </c>
      <c r="L52" s="8" t="e">
        <f>Report54_fact_materials2</f>
        <v>#NAME?</v>
      </c>
      <c r="M52" s="8" t="e">
        <f>Report54_fact_profitability</f>
        <v>#NAME?</v>
      </c>
      <c r="N52" s="8" t="e">
        <f>Report54_fact_ALL2</f>
        <v>#NAME?</v>
      </c>
      <c r="O52" s="8"/>
      <c r="P52" s="25"/>
      <c r="Q52" s="8" t="s">
        <v>30</v>
      </c>
    </row>
    <row r="53" spans="2:17" ht="22.5" x14ac:dyDescent="0.2">
      <c r="B53" s="23">
        <f>B52+1</f>
        <v>44</v>
      </c>
      <c r="C53" s="8">
        <v>2012</v>
      </c>
      <c r="D53" s="8">
        <v>3</v>
      </c>
      <c r="E53" s="9" t="s">
        <v>98</v>
      </c>
      <c r="F53" s="9" t="s">
        <v>75</v>
      </c>
      <c r="G53" s="8" t="s">
        <v>29</v>
      </c>
      <c r="H53" s="8">
        <v>6</v>
      </c>
      <c r="I53" s="10">
        <v>6728</v>
      </c>
      <c r="J53" s="8" t="e">
        <f>Report54_fact_FOT2</f>
        <v>#NAME?</v>
      </c>
      <c r="K53" s="8" t="e">
        <f>Report54_fact_FOT3</f>
        <v>#NAME?</v>
      </c>
      <c r="L53" s="8" t="e">
        <f>Report54_fact_materials2</f>
        <v>#NAME?</v>
      </c>
      <c r="M53" s="8" t="e">
        <f>Report54_fact_profitability</f>
        <v>#NAME?</v>
      </c>
      <c r="N53" s="8" t="e">
        <f>Report54_fact_ALL2</f>
        <v>#NAME?</v>
      </c>
      <c r="O53" s="8"/>
      <c r="P53" s="25"/>
      <c r="Q53" s="8" t="s">
        <v>99</v>
      </c>
    </row>
    <row r="54" spans="2:17" ht="33.75" x14ac:dyDescent="0.2">
      <c r="B54" s="23">
        <f>B53+1</f>
        <v>45</v>
      </c>
      <c r="C54" s="8">
        <v>2012</v>
      </c>
      <c r="D54" s="8">
        <v>3</v>
      </c>
      <c r="E54" s="9" t="s">
        <v>100</v>
      </c>
      <c r="F54" s="9" t="s">
        <v>101</v>
      </c>
      <c r="G54" s="8" t="s">
        <v>77</v>
      </c>
      <c r="H54" s="8">
        <v>12</v>
      </c>
      <c r="I54" s="10">
        <v>6935</v>
      </c>
      <c r="J54" s="8" t="e">
        <f>Report54_fact_FOT2</f>
        <v>#NAME?</v>
      </c>
      <c r="K54" s="8" t="e">
        <f>Report54_fact_FOT3</f>
        <v>#NAME?</v>
      </c>
      <c r="L54" s="8" t="e">
        <f>Report54_fact_materials2</f>
        <v>#NAME?</v>
      </c>
      <c r="M54" s="8" t="e">
        <f>Report54_fact_profitability</f>
        <v>#NAME?</v>
      </c>
      <c r="N54" s="8" t="e">
        <f>Report54_fact_ALL2</f>
        <v>#NAME?</v>
      </c>
      <c r="O54" s="8"/>
      <c r="P54" s="25"/>
      <c r="Q54" s="8" t="s">
        <v>102</v>
      </c>
    </row>
    <row r="55" spans="2:17" ht="22.5" x14ac:dyDescent="0.2">
      <c r="B55" s="23">
        <f>B54+1</f>
        <v>46</v>
      </c>
      <c r="C55" s="8">
        <v>2012</v>
      </c>
      <c r="D55" s="8">
        <v>3</v>
      </c>
      <c r="E55" s="9" t="s">
        <v>103</v>
      </c>
      <c r="F55" s="9" t="s">
        <v>32</v>
      </c>
      <c r="G55" s="8" t="s">
        <v>29</v>
      </c>
      <c r="H55" s="8">
        <v>4.5</v>
      </c>
      <c r="I55" s="10">
        <v>4283</v>
      </c>
      <c r="J55" s="8" t="e">
        <f>Report54_fact_FOT2</f>
        <v>#NAME?</v>
      </c>
      <c r="K55" s="8" t="e">
        <f>Report54_fact_FOT3</f>
        <v>#NAME?</v>
      </c>
      <c r="L55" s="8" t="e">
        <f>Report54_fact_materials2</f>
        <v>#NAME?</v>
      </c>
      <c r="M55" s="8" t="e">
        <f>Report54_fact_profitability</f>
        <v>#NAME?</v>
      </c>
      <c r="N55" s="8" t="e">
        <f>Report54_fact_ALL2</f>
        <v>#NAME?</v>
      </c>
      <c r="O55" s="8"/>
      <c r="P55" s="25"/>
      <c r="Q55" s="8" t="s">
        <v>104</v>
      </c>
    </row>
    <row r="56" spans="2:17" x14ac:dyDescent="0.2">
      <c r="B56" s="23">
        <f>B55+1</f>
        <v>47</v>
      </c>
      <c r="C56" s="8">
        <v>2012</v>
      </c>
      <c r="D56" s="8">
        <v>3</v>
      </c>
      <c r="E56" s="9" t="s">
        <v>34</v>
      </c>
      <c r="F56" s="9" t="s">
        <v>105</v>
      </c>
      <c r="G56" s="8" t="s">
        <v>38</v>
      </c>
      <c r="H56" s="8">
        <v>1</v>
      </c>
      <c r="I56" s="10">
        <v>77842</v>
      </c>
      <c r="J56" s="8" t="e">
        <f>Report54_fact_FOT2</f>
        <v>#NAME?</v>
      </c>
      <c r="K56" s="8" t="e">
        <f>Report54_fact_FOT3</f>
        <v>#NAME?</v>
      </c>
      <c r="L56" s="8" t="e">
        <f>Report54_fact_materials2</f>
        <v>#NAME?</v>
      </c>
      <c r="M56" s="8" t="e">
        <f>Report54_fact_profitability</f>
        <v>#NAME?</v>
      </c>
      <c r="N56" s="8" t="e">
        <f>Report54_fact_ALL2</f>
        <v>#NAME?</v>
      </c>
      <c r="O56" s="8"/>
      <c r="P56" s="25"/>
      <c r="Q56" s="8" t="s">
        <v>30</v>
      </c>
    </row>
    <row r="57" spans="2:17" x14ac:dyDescent="0.2">
      <c r="B57" s="23">
        <f>B56+1</f>
        <v>48</v>
      </c>
      <c r="C57" s="8">
        <v>2012</v>
      </c>
      <c r="D57" s="8">
        <v>4</v>
      </c>
      <c r="E57" s="9" t="s">
        <v>106</v>
      </c>
      <c r="F57" s="9" t="s">
        <v>107</v>
      </c>
      <c r="G57" s="8" t="s">
        <v>64</v>
      </c>
      <c r="H57" s="8">
        <v>26.3</v>
      </c>
      <c r="I57" s="10">
        <v>5779</v>
      </c>
      <c r="J57" s="8" t="e">
        <f>Report54_fact_FOT2</f>
        <v>#NAME?</v>
      </c>
      <c r="K57" s="8" t="e">
        <f>Report54_fact_FOT3</f>
        <v>#NAME?</v>
      </c>
      <c r="L57" s="8" t="e">
        <f>Report54_fact_materials2</f>
        <v>#NAME?</v>
      </c>
      <c r="M57" s="8" t="e">
        <f>Report54_fact_profitability</f>
        <v>#NAME?</v>
      </c>
      <c r="N57" s="8" t="e">
        <f>Report54_fact_ALL2</f>
        <v>#NAME?</v>
      </c>
      <c r="O57" s="8"/>
      <c r="P57" s="25"/>
      <c r="Q57" s="8" t="s">
        <v>30</v>
      </c>
    </row>
    <row r="58" spans="2:17" ht="33.75" x14ac:dyDescent="0.2">
      <c r="B58" s="23">
        <f>B57+1</f>
        <v>49</v>
      </c>
      <c r="C58" s="8">
        <v>2012</v>
      </c>
      <c r="D58" s="8">
        <v>8</v>
      </c>
      <c r="E58" s="9" t="s">
        <v>108</v>
      </c>
      <c r="F58" s="9" t="s">
        <v>35</v>
      </c>
      <c r="G58" s="8" t="s">
        <v>29</v>
      </c>
      <c r="H58" s="8">
        <v>9</v>
      </c>
      <c r="I58" s="10">
        <v>5759</v>
      </c>
      <c r="J58" s="8" t="e">
        <f>Report54_fact_FOT2</f>
        <v>#NAME?</v>
      </c>
      <c r="K58" s="8" t="e">
        <f>Report54_fact_FOT3</f>
        <v>#NAME?</v>
      </c>
      <c r="L58" s="8" t="e">
        <f>Report54_fact_materials2</f>
        <v>#NAME?</v>
      </c>
      <c r="M58" s="8" t="e">
        <f>Report54_fact_profitability</f>
        <v>#NAME?</v>
      </c>
      <c r="N58" s="8" t="e">
        <f>Report54_fact_ALL2</f>
        <v>#NAME?</v>
      </c>
      <c r="O58" s="8"/>
      <c r="P58" s="25"/>
      <c r="Q58" s="8" t="s">
        <v>102</v>
      </c>
    </row>
    <row r="59" spans="2:17" ht="22.5" x14ac:dyDescent="0.2">
      <c r="B59" s="23">
        <f>B58+1</f>
        <v>50</v>
      </c>
      <c r="C59" s="8">
        <v>2012</v>
      </c>
      <c r="D59" s="8">
        <v>9</v>
      </c>
      <c r="E59" s="9" t="s">
        <v>109</v>
      </c>
      <c r="F59" s="9" t="s">
        <v>110</v>
      </c>
      <c r="G59" s="8" t="s">
        <v>77</v>
      </c>
      <c r="H59" s="8">
        <v>6</v>
      </c>
      <c r="I59" s="10">
        <v>4635</v>
      </c>
      <c r="J59" s="8" t="e">
        <f>Report54_fact_FOT2</f>
        <v>#NAME?</v>
      </c>
      <c r="K59" s="8" t="e">
        <f>Report54_fact_FOT3</f>
        <v>#NAME?</v>
      </c>
      <c r="L59" s="8" t="e">
        <f>Report54_fact_materials2</f>
        <v>#NAME?</v>
      </c>
      <c r="M59" s="8" t="e">
        <f>Report54_fact_profitability</f>
        <v>#NAME?</v>
      </c>
      <c r="N59" s="8" t="e">
        <f>Report54_fact_ALL2</f>
        <v>#NAME?</v>
      </c>
      <c r="O59" s="8"/>
      <c r="P59" s="25"/>
      <c r="Q59" s="8" t="s">
        <v>30</v>
      </c>
    </row>
    <row r="60" spans="2:17" ht="22.5" x14ac:dyDescent="0.2">
      <c r="B60" s="23">
        <f>B59+1</f>
        <v>51</v>
      </c>
      <c r="C60" s="8">
        <v>2012</v>
      </c>
      <c r="D60" s="8">
        <v>9</v>
      </c>
      <c r="E60" s="9" t="s">
        <v>111</v>
      </c>
      <c r="F60" s="9" t="s">
        <v>91</v>
      </c>
      <c r="G60" s="8" t="s">
        <v>77</v>
      </c>
      <c r="H60" s="8">
        <v>3</v>
      </c>
      <c r="I60" s="10">
        <v>3190</v>
      </c>
      <c r="J60" s="8" t="e">
        <f>Report54_fact_FOT2</f>
        <v>#NAME?</v>
      </c>
      <c r="K60" s="8" t="e">
        <f>Report54_fact_FOT3</f>
        <v>#NAME?</v>
      </c>
      <c r="L60" s="8" t="e">
        <f>Report54_fact_materials2</f>
        <v>#NAME?</v>
      </c>
      <c r="M60" s="8" t="e">
        <f>Report54_fact_profitability</f>
        <v>#NAME?</v>
      </c>
      <c r="N60" s="8" t="e">
        <f>Report54_fact_ALL2</f>
        <v>#NAME?</v>
      </c>
      <c r="O60" s="8"/>
      <c r="P60" s="25"/>
      <c r="Q60" s="8" t="s">
        <v>30</v>
      </c>
    </row>
    <row r="61" spans="2:17" ht="22.5" x14ac:dyDescent="0.2">
      <c r="B61" s="23">
        <f>B60+1</f>
        <v>52</v>
      </c>
      <c r="C61" s="8">
        <v>2012</v>
      </c>
      <c r="D61" s="8">
        <v>10</v>
      </c>
      <c r="E61" s="9" t="s">
        <v>112</v>
      </c>
      <c r="F61" s="9" t="s">
        <v>91</v>
      </c>
      <c r="G61" s="8" t="s">
        <v>77</v>
      </c>
      <c r="H61" s="8">
        <v>2.4</v>
      </c>
      <c r="I61" s="10">
        <v>2289</v>
      </c>
      <c r="J61" s="8" t="e">
        <f>Report54_fact_FOT2</f>
        <v>#NAME?</v>
      </c>
      <c r="K61" s="8" t="e">
        <f>Report54_fact_FOT3</f>
        <v>#NAME?</v>
      </c>
      <c r="L61" s="8" t="e">
        <f>Report54_fact_materials2</f>
        <v>#NAME?</v>
      </c>
      <c r="M61" s="8" t="e">
        <f>Report54_fact_profitability</f>
        <v>#NAME?</v>
      </c>
      <c r="N61" s="8" t="e">
        <f>Report54_fact_ALL2</f>
        <v>#NAME?</v>
      </c>
      <c r="O61" s="8"/>
      <c r="P61" s="25"/>
      <c r="Q61" s="8" t="s">
        <v>30</v>
      </c>
    </row>
    <row r="62" spans="2:17" ht="33.75" x14ac:dyDescent="0.2">
      <c r="B62" s="23">
        <f>B61+1</f>
        <v>53</v>
      </c>
      <c r="C62" s="8">
        <v>2012</v>
      </c>
      <c r="D62" s="8">
        <v>11</v>
      </c>
      <c r="E62" s="9" t="s">
        <v>113</v>
      </c>
      <c r="F62" s="9" t="s">
        <v>35</v>
      </c>
      <c r="G62" s="8" t="s">
        <v>29</v>
      </c>
      <c r="H62" s="8">
        <v>15</v>
      </c>
      <c r="I62" s="10">
        <v>8325</v>
      </c>
      <c r="J62" s="8" t="e">
        <f>Report54_fact_FOT2</f>
        <v>#NAME?</v>
      </c>
      <c r="K62" s="8" t="e">
        <f>Report54_fact_FOT3</f>
        <v>#NAME?</v>
      </c>
      <c r="L62" s="8" t="e">
        <f>Report54_fact_materials2</f>
        <v>#NAME?</v>
      </c>
      <c r="M62" s="8" t="e">
        <f>Report54_fact_profitability</f>
        <v>#NAME?</v>
      </c>
      <c r="N62" s="8" t="e">
        <f>Report54_fact_ALL2</f>
        <v>#NAME?</v>
      </c>
      <c r="O62" s="8"/>
      <c r="P62" s="25"/>
      <c r="Q62" s="8" t="s">
        <v>30</v>
      </c>
    </row>
    <row r="63" spans="2:17" ht="22.5" x14ac:dyDescent="0.2">
      <c r="B63" s="23">
        <f>B62+1</f>
        <v>54</v>
      </c>
      <c r="C63" s="8">
        <v>2012</v>
      </c>
      <c r="D63" s="8">
        <v>12</v>
      </c>
      <c r="E63" s="9" t="s">
        <v>114</v>
      </c>
      <c r="F63" s="9" t="s">
        <v>32</v>
      </c>
      <c r="G63" s="8" t="s">
        <v>29</v>
      </c>
      <c r="H63" s="8">
        <v>16</v>
      </c>
      <c r="I63" s="10">
        <v>12085</v>
      </c>
      <c r="J63" s="8" t="e">
        <f>Report54_fact_FOT2</f>
        <v>#NAME?</v>
      </c>
      <c r="K63" s="8" t="e">
        <f>Report54_fact_FOT3</f>
        <v>#NAME?</v>
      </c>
      <c r="L63" s="8" t="e">
        <f>Report54_fact_materials2</f>
        <v>#NAME?</v>
      </c>
      <c r="M63" s="8" t="e">
        <f>Report54_fact_profitability</f>
        <v>#NAME?</v>
      </c>
      <c r="N63" s="8" t="e">
        <f>Report54_fact_ALL2</f>
        <v>#NAME?</v>
      </c>
      <c r="O63" s="8"/>
      <c r="P63" s="25"/>
      <c r="Q63" s="8" t="s">
        <v>30</v>
      </c>
    </row>
    <row r="64" spans="2:17" ht="22.5" x14ac:dyDescent="0.2">
      <c r="B64" s="23">
        <f>B63+1</f>
        <v>55</v>
      </c>
      <c r="C64" s="8">
        <v>2012</v>
      </c>
      <c r="D64" s="8">
        <v>12</v>
      </c>
      <c r="E64" s="9" t="s">
        <v>62</v>
      </c>
      <c r="F64" s="9" t="s">
        <v>63</v>
      </c>
      <c r="G64" s="8" t="s">
        <v>64</v>
      </c>
      <c r="H64" s="8">
        <v>0</v>
      </c>
      <c r="I64" s="10">
        <v>7052.18</v>
      </c>
      <c r="J64" s="8" t="e">
        <f>Report54_fact_FOT2</f>
        <v>#NAME?</v>
      </c>
      <c r="K64" s="8" t="e">
        <f>Report54_fact_FOT3</f>
        <v>#NAME?</v>
      </c>
      <c r="L64" s="8" t="e">
        <f>Report54_fact_materials2</f>
        <v>#NAME?</v>
      </c>
      <c r="M64" s="8" t="e">
        <f>Report54_fact_profitability</f>
        <v>#NAME?</v>
      </c>
      <c r="N64" s="8" t="e">
        <f>Report54_fact_ALL2</f>
        <v>#NAME?</v>
      </c>
      <c r="O64" s="8"/>
      <c r="P64" s="25"/>
      <c r="Q64" s="8" t="s">
        <v>30</v>
      </c>
    </row>
    <row r="65" spans="1:17" ht="33.75" x14ac:dyDescent="0.2">
      <c r="B65" s="23">
        <f>B64+1</f>
        <v>56</v>
      </c>
      <c r="C65" s="8">
        <v>2012</v>
      </c>
      <c r="D65" s="8">
        <v>12</v>
      </c>
      <c r="E65" s="9" t="s">
        <v>62</v>
      </c>
      <c r="F65" s="9" t="s">
        <v>65</v>
      </c>
      <c r="G65" s="8" t="s">
        <v>64</v>
      </c>
      <c r="H65" s="8">
        <v>0</v>
      </c>
      <c r="I65" s="10">
        <v>6660.39</v>
      </c>
      <c r="J65" s="8" t="e">
        <f>Report54_fact_FOT2</f>
        <v>#NAME?</v>
      </c>
      <c r="K65" s="8" t="e">
        <f>Report54_fact_FOT3</f>
        <v>#NAME?</v>
      </c>
      <c r="L65" s="8" t="e">
        <f>Report54_fact_materials2</f>
        <v>#NAME?</v>
      </c>
      <c r="M65" s="8" t="e">
        <f>Report54_fact_profitability</f>
        <v>#NAME?</v>
      </c>
      <c r="N65" s="8" t="e">
        <f>Report54_fact_ALL2</f>
        <v>#NAME?</v>
      </c>
      <c r="O65" s="8"/>
      <c r="P65" s="25"/>
      <c r="Q65" s="8" t="s">
        <v>30</v>
      </c>
    </row>
    <row r="66" spans="1:17" ht="12" x14ac:dyDescent="0.2">
      <c r="A66" s="17"/>
      <c r="B66" s="3"/>
      <c r="C66" s="3"/>
      <c r="D66" s="11"/>
      <c r="E66" s="11"/>
      <c r="F66" s="11"/>
      <c r="G66" s="11"/>
      <c r="H66" s="11"/>
      <c r="I66" s="12">
        <f>SUM($I$10:$I$65)</f>
        <v>509901.43</v>
      </c>
      <c r="J66" s="13" t="e">
        <f>SUM($J$10:$J$65)</f>
        <v>#NAME?</v>
      </c>
      <c r="K66" s="13" t="e">
        <f>SUM($K$10:$K$65)</f>
        <v>#NAME?</v>
      </c>
      <c r="L66" s="13" t="e">
        <f>SUM($L$10:$L$65)</f>
        <v>#NAME?</v>
      </c>
      <c r="M66" s="13" t="e">
        <f>SUM($M$10:$M$65)</f>
        <v>#NAME?</v>
      </c>
      <c r="N66" s="13" t="e">
        <f>SUM($N$10:$N$65)</f>
        <v>#NAME?</v>
      </c>
      <c r="O66" s="13"/>
      <c r="P66" s="13"/>
      <c r="Q66" s="13"/>
    </row>
    <row r="69" spans="1:17" x14ac:dyDescent="0.2">
      <c r="B69" s="1" t="str">
        <f>XLRPARAMS_comment</f>
        <v/>
      </c>
    </row>
    <row r="71" spans="1:17" ht="12.75" x14ac:dyDescent="0.2">
      <c r="B71" s="18"/>
      <c r="C71" s="18"/>
    </row>
    <row r="72" spans="1:17" ht="12.75" x14ac:dyDescent="0.2">
      <c r="B72" s="18" t="s">
        <v>186</v>
      </c>
      <c r="C72" s="18"/>
    </row>
    <row r="73" spans="1:17" ht="12.75" x14ac:dyDescent="0.2">
      <c r="B73" s="4"/>
      <c r="C73" s="4"/>
    </row>
    <row r="74" spans="1:17" x14ac:dyDescent="0.2">
      <c r="B74" s="1" t="s">
        <v>21</v>
      </c>
    </row>
    <row r="76" spans="1:17" x14ac:dyDescent="0.2">
      <c r="C76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6" priority="6" stopIfTrue="1" operator="notEqual">
      <formula>0</formula>
    </cfRule>
  </conditionalFormatting>
  <conditionalFormatting sqref="D4:E6 B10:Q65">
    <cfRule type="expression" dxfId="5" priority="5" stopIfTrue="1">
      <formula>#REF!='TRUE'</formula>
    </cfRule>
  </conditionalFormatting>
  <conditionalFormatting sqref="B66:C66">
    <cfRule type="expression" dxfId="4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74"/>
  <sheetViews>
    <sheetView tabSelected="1" workbookViewId="0">
      <selection activeCell="Z52" sqref="Z52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322 по ул. ЧЕХОВА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3</v>
      </c>
      <c r="E10" s="9" t="s">
        <v>115</v>
      </c>
      <c r="F10" s="9" t="s">
        <v>116</v>
      </c>
      <c r="G10" s="8" t="s">
        <v>29</v>
      </c>
      <c r="H10" s="8">
        <v>45</v>
      </c>
      <c r="I10" s="10">
        <v>2470.3200000000002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30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4</v>
      </c>
      <c r="E11" s="9" t="s">
        <v>34</v>
      </c>
      <c r="F11" s="9" t="s">
        <v>117</v>
      </c>
      <c r="G11" s="8" t="s">
        <v>64</v>
      </c>
      <c r="H11" s="8">
        <v>100</v>
      </c>
      <c r="I11" s="10">
        <v>223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118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x14ac:dyDescent="0.2">
      <c r="B12" s="23">
        <f>B11+1</f>
        <v>3</v>
      </c>
      <c r="C12" s="8">
        <v>2010</v>
      </c>
      <c r="D12" s="8">
        <v>10</v>
      </c>
      <c r="E12" s="9" t="s">
        <v>119</v>
      </c>
      <c r="F12" s="9" t="s">
        <v>120</v>
      </c>
      <c r="G12" s="8" t="s">
        <v>38</v>
      </c>
      <c r="H12" s="8">
        <v>1</v>
      </c>
      <c r="I12" s="10">
        <v>1723.24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30</v>
      </c>
    </row>
    <row r="13" spans="1:26" x14ac:dyDescent="0.2">
      <c r="B13" s="23">
        <f>B12+1</f>
        <v>4</v>
      </c>
      <c r="C13" s="8">
        <v>2010</v>
      </c>
      <c r="D13" s="8">
        <v>10</v>
      </c>
      <c r="E13" s="9" t="s">
        <v>121</v>
      </c>
      <c r="F13" s="9" t="s">
        <v>120</v>
      </c>
      <c r="G13" s="8" t="s">
        <v>38</v>
      </c>
      <c r="H13" s="8">
        <v>4</v>
      </c>
      <c r="I13" s="10">
        <v>1958.49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30</v>
      </c>
    </row>
    <row r="14" spans="1:26" x14ac:dyDescent="0.2">
      <c r="B14" s="23">
        <f>B13+1</f>
        <v>5</v>
      </c>
      <c r="C14" s="8">
        <v>2010</v>
      </c>
      <c r="D14" s="8">
        <v>10</v>
      </c>
      <c r="E14" s="9" t="s">
        <v>122</v>
      </c>
      <c r="F14" s="9" t="s">
        <v>120</v>
      </c>
      <c r="G14" s="8" t="s">
        <v>38</v>
      </c>
      <c r="H14" s="8">
        <v>12</v>
      </c>
      <c r="I14" s="10">
        <v>8343.32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30</v>
      </c>
    </row>
    <row r="15" spans="1:26" x14ac:dyDescent="0.2">
      <c r="B15" s="23">
        <f>B14+1</f>
        <v>6</v>
      </c>
      <c r="C15" s="8">
        <v>2010</v>
      </c>
      <c r="D15" s="8">
        <v>10</v>
      </c>
      <c r="E15" s="9" t="s">
        <v>123</v>
      </c>
      <c r="F15" s="9" t="s">
        <v>120</v>
      </c>
      <c r="G15" s="8" t="s">
        <v>38</v>
      </c>
      <c r="H15" s="8">
        <v>2</v>
      </c>
      <c r="I15" s="10">
        <v>1094.8699999999999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30</v>
      </c>
    </row>
    <row r="16" spans="1:26" x14ac:dyDescent="0.2">
      <c r="B16" s="23">
        <f>B15+1</f>
        <v>7</v>
      </c>
      <c r="C16" s="8">
        <v>2010</v>
      </c>
      <c r="D16" s="8">
        <v>11</v>
      </c>
      <c r="E16" s="9"/>
      <c r="F16" s="9" t="s">
        <v>124</v>
      </c>
      <c r="G16" s="8" t="s">
        <v>64</v>
      </c>
      <c r="H16" s="8">
        <v>1.3</v>
      </c>
      <c r="I16" s="10">
        <v>279.77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30</v>
      </c>
    </row>
    <row r="17" spans="2:17" ht="22.5" x14ac:dyDescent="0.2">
      <c r="B17" s="23">
        <f>B16+1</f>
        <v>8</v>
      </c>
      <c r="C17" s="8">
        <v>2010</v>
      </c>
      <c r="D17" s="8">
        <v>11</v>
      </c>
      <c r="E17" s="9" t="s">
        <v>125</v>
      </c>
      <c r="F17" s="9" t="s">
        <v>126</v>
      </c>
      <c r="G17" s="8" t="s">
        <v>38</v>
      </c>
      <c r="H17" s="8">
        <v>4</v>
      </c>
      <c r="I17" s="10">
        <v>2307.0300000000002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30</v>
      </c>
    </row>
    <row r="18" spans="2:17" ht="22.5" x14ac:dyDescent="0.2">
      <c r="B18" s="23">
        <f t="shared" ref="B18:B63" si="0">B17+1</f>
        <v>9</v>
      </c>
      <c r="C18" s="8">
        <v>2011</v>
      </c>
      <c r="D18" s="8">
        <v>1</v>
      </c>
      <c r="E18" s="9" t="s">
        <v>127</v>
      </c>
      <c r="F18" s="9" t="s">
        <v>128</v>
      </c>
      <c r="G18" s="8" t="s">
        <v>38</v>
      </c>
      <c r="H18" s="8">
        <v>2</v>
      </c>
      <c r="I18" s="10">
        <v>3978.51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30</v>
      </c>
    </row>
    <row r="19" spans="2:17" ht="22.5" x14ac:dyDescent="0.2">
      <c r="B19" s="23">
        <f t="shared" si="0"/>
        <v>10</v>
      </c>
      <c r="C19" s="8">
        <v>2011</v>
      </c>
      <c r="D19" s="8">
        <v>1</v>
      </c>
      <c r="E19" s="9" t="s">
        <v>129</v>
      </c>
      <c r="F19" s="9" t="s">
        <v>126</v>
      </c>
      <c r="G19" s="8" t="s">
        <v>38</v>
      </c>
      <c r="H19" s="8">
        <v>16</v>
      </c>
      <c r="I19" s="10">
        <v>10647.17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30</v>
      </c>
    </row>
    <row r="20" spans="2:17" ht="22.5" x14ac:dyDescent="0.2">
      <c r="B20" s="23">
        <f t="shared" si="0"/>
        <v>11</v>
      </c>
      <c r="C20" s="8">
        <v>2011</v>
      </c>
      <c r="D20" s="8">
        <v>1</v>
      </c>
      <c r="E20" s="9" t="s">
        <v>130</v>
      </c>
      <c r="F20" s="9" t="s">
        <v>116</v>
      </c>
      <c r="G20" s="8" t="s">
        <v>29</v>
      </c>
      <c r="H20" s="8">
        <v>33</v>
      </c>
      <c r="I20" s="10">
        <v>1910.37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30</v>
      </c>
    </row>
    <row r="21" spans="2:17" ht="22.5" x14ac:dyDescent="0.2">
      <c r="B21" s="23">
        <f t="shared" si="0"/>
        <v>12</v>
      </c>
      <c r="C21" s="8">
        <v>2011</v>
      </c>
      <c r="D21" s="8">
        <v>1</v>
      </c>
      <c r="E21" s="9" t="s">
        <v>131</v>
      </c>
      <c r="F21" s="9" t="s">
        <v>120</v>
      </c>
      <c r="G21" s="8" t="s">
        <v>38</v>
      </c>
      <c r="H21" s="8">
        <v>3</v>
      </c>
      <c r="I21" s="10">
        <v>2422.09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30</v>
      </c>
    </row>
    <row r="22" spans="2:17" ht="22.5" x14ac:dyDescent="0.2">
      <c r="B22" s="23">
        <f t="shared" si="0"/>
        <v>13</v>
      </c>
      <c r="C22" s="8">
        <v>2011</v>
      </c>
      <c r="D22" s="8">
        <v>2</v>
      </c>
      <c r="E22" s="9" t="s">
        <v>132</v>
      </c>
      <c r="F22" s="9" t="s">
        <v>44</v>
      </c>
      <c r="G22" s="8" t="s">
        <v>29</v>
      </c>
      <c r="H22" s="8">
        <v>8</v>
      </c>
      <c r="I22" s="10">
        <v>1081.71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30</v>
      </c>
    </row>
    <row r="23" spans="2:17" ht="22.5" x14ac:dyDescent="0.2">
      <c r="B23" s="23">
        <f t="shared" si="0"/>
        <v>14</v>
      </c>
      <c r="C23" s="8">
        <v>2011</v>
      </c>
      <c r="D23" s="8">
        <v>2</v>
      </c>
      <c r="E23" s="9"/>
      <c r="F23" s="9" t="s">
        <v>116</v>
      </c>
      <c r="G23" s="8" t="s">
        <v>29</v>
      </c>
      <c r="H23" s="8">
        <v>18</v>
      </c>
      <c r="I23" s="10">
        <v>1048.56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30</v>
      </c>
    </row>
    <row r="24" spans="2:17" x14ac:dyDescent="0.2">
      <c r="B24" s="23">
        <f t="shared" si="0"/>
        <v>15</v>
      </c>
      <c r="C24" s="8">
        <v>2011</v>
      </c>
      <c r="D24" s="8">
        <v>2</v>
      </c>
      <c r="E24" s="9" t="s">
        <v>137</v>
      </c>
      <c r="F24" s="9" t="s">
        <v>105</v>
      </c>
      <c r="G24" s="8" t="s">
        <v>38</v>
      </c>
      <c r="H24" s="8">
        <v>1</v>
      </c>
      <c r="I24" s="10">
        <v>14592.13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30</v>
      </c>
    </row>
    <row r="25" spans="2:17" ht="22.5" x14ac:dyDescent="0.2">
      <c r="B25" s="23">
        <f t="shared" si="0"/>
        <v>16</v>
      </c>
      <c r="C25" s="8">
        <v>2011</v>
      </c>
      <c r="D25" s="8">
        <v>2</v>
      </c>
      <c r="E25" s="9" t="s">
        <v>133</v>
      </c>
      <c r="F25" s="9" t="s">
        <v>134</v>
      </c>
      <c r="G25" s="8" t="s">
        <v>38</v>
      </c>
      <c r="H25" s="8">
        <v>6</v>
      </c>
      <c r="I25" s="10">
        <v>3946.97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30</v>
      </c>
    </row>
    <row r="26" spans="2:17" ht="22.5" x14ac:dyDescent="0.2">
      <c r="B26" s="23">
        <f t="shared" si="0"/>
        <v>17</v>
      </c>
      <c r="C26" s="8">
        <v>2011</v>
      </c>
      <c r="D26" s="8">
        <v>2</v>
      </c>
      <c r="E26" s="9" t="s">
        <v>135</v>
      </c>
      <c r="F26" s="9" t="s">
        <v>134</v>
      </c>
      <c r="G26" s="8" t="s">
        <v>38</v>
      </c>
      <c r="H26" s="8">
        <v>6</v>
      </c>
      <c r="I26" s="10">
        <v>4129.09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30</v>
      </c>
    </row>
    <row r="27" spans="2:17" ht="22.5" x14ac:dyDescent="0.2">
      <c r="B27" s="23">
        <f t="shared" si="0"/>
        <v>18</v>
      </c>
      <c r="C27" s="8">
        <v>2011</v>
      </c>
      <c r="D27" s="8">
        <v>2</v>
      </c>
      <c r="E27" s="9" t="s">
        <v>136</v>
      </c>
      <c r="F27" s="9" t="s">
        <v>68</v>
      </c>
      <c r="G27" s="8" t="s">
        <v>29</v>
      </c>
      <c r="H27" s="8">
        <v>3</v>
      </c>
      <c r="I27" s="10">
        <v>3333.19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30</v>
      </c>
    </row>
    <row r="28" spans="2:17" ht="22.5" x14ac:dyDescent="0.2">
      <c r="B28" s="23">
        <f t="shared" si="0"/>
        <v>19</v>
      </c>
      <c r="C28" s="8">
        <v>2011</v>
      </c>
      <c r="D28" s="8">
        <v>2</v>
      </c>
      <c r="E28" s="9" t="s">
        <v>136</v>
      </c>
      <c r="F28" s="9" t="s">
        <v>68</v>
      </c>
      <c r="G28" s="8" t="s">
        <v>29</v>
      </c>
      <c r="H28" s="8">
        <v>3</v>
      </c>
      <c r="I28" s="10">
        <v>606.66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30</v>
      </c>
    </row>
    <row r="29" spans="2:17" ht="22.5" x14ac:dyDescent="0.2">
      <c r="B29" s="23">
        <f t="shared" si="0"/>
        <v>20</v>
      </c>
      <c r="C29" s="8">
        <v>2011</v>
      </c>
      <c r="D29" s="8">
        <v>3</v>
      </c>
      <c r="E29" s="9" t="s">
        <v>138</v>
      </c>
      <c r="F29" s="9" t="s">
        <v>134</v>
      </c>
      <c r="G29" s="8" t="s">
        <v>38</v>
      </c>
      <c r="H29" s="8">
        <v>3</v>
      </c>
      <c r="I29" s="10">
        <v>1081.9000000000001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30</v>
      </c>
    </row>
    <row r="30" spans="2:17" ht="22.5" x14ac:dyDescent="0.2">
      <c r="B30" s="23">
        <f t="shared" si="0"/>
        <v>21</v>
      </c>
      <c r="C30" s="8">
        <v>2011</v>
      </c>
      <c r="D30" s="8">
        <v>3</v>
      </c>
      <c r="E30" s="9" t="s">
        <v>139</v>
      </c>
      <c r="F30" s="9" t="s">
        <v>116</v>
      </c>
      <c r="G30" s="8" t="s">
        <v>29</v>
      </c>
      <c r="H30" s="8">
        <v>12</v>
      </c>
      <c r="I30" s="10">
        <v>5531.73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30</v>
      </c>
    </row>
    <row r="31" spans="2:17" ht="33.75" x14ac:dyDescent="0.2">
      <c r="B31" s="23">
        <f t="shared" si="0"/>
        <v>22</v>
      </c>
      <c r="C31" s="8">
        <v>2011</v>
      </c>
      <c r="D31" s="8">
        <v>3</v>
      </c>
      <c r="E31" s="9" t="s">
        <v>140</v>
      </c>
      <c r="F31" s="9" t="s">
        <v>116</v>
      </c>
      <c r="G31" s="8" t="s">
        <v>29</v>
      </c>
      <c r="H31" s="8">
        <v>3</v>
      </c>
      <c r="I31" s="10">
        <v>1292.3499999999999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30</v>
      </c>
    </row>
    <row r="32" spans="2:17" ht="33.75" x14ac:dyDescent="0.2">
      <c r="B32" s="23">
        <f t="shared" si="0"/>
        <v>23</v>
      </c>
      <c r="C32" s="8">
        <v>2011</v>
      </c>
      <c r="D32" s="8">
        <v>3</v>
      </c>
      <c r="E32" s="9" t="s">
        <v>141</v>
      </c>
      <c r="F32" s="9" t="s">
        <v>116</v>
      </c>
      <c r="G32" s="8" t="s">
        <v>29</v>
      </c>
      <c r="H32" s="8">
        <v>8</v>
      </c>
      <c r="I32" s="10">
        <v>3508.78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30</v>
      </c>
    </row>
    <row r="33" spans="2:17" x14ac:dyDescent="0.2">
      <c r="B33" s="23">
        <f t="shared" si="0"/>
        <v>24</v>
      </c>
      <c r="C33" s="8">
        <v>2011</v>
      </c>
      <c r="D33" s="8">
        <v>5</v>
      </c>
      <c r="E33" s="9" t="s">
        <v>34</v>
      </c>
      <c r="F33" s="9" t="s">
        <v>117</v>
      </c>
      <c r="G33" s="8" t="s">
        <v>64</v>
      </c>
      <c r="H33" s="8">
        <v>826</v>
      </c>
      <c r="I33" s="10">
        <v>1941.1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142</v>
      </c>
    </row>
    <row r="34" spans="2:17" ht="22.5" x14ac:dyDescent="0.2">
      <c r="B34" s="23">
        <f t="shared" si="0"/>
        <v>25</v>
      </c>
      <c r="C34" s="8">
        <v>2011</v>
      </c>
      <c r="D34" s="8">
        <v>6</v>
      </c>
      <c r="E34" s="9" t="s">
        <v>143</v>
      </c>
      <c r="F34" s="9" t="s">
        <v>144</v>
      </c>
      <c r="G34" s="8" t="s">
        <v>77</v>
      </c>
      <c r="H34" s="8">
        <v>1.5</v>
      </c>
      <c r="I34" s="10">
        <v>888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145</v>
      </c>
    </row>
    <row r="35" spans="2:17" x14ac:dyDescent="0.2">
      <c r="B35" s="23">
        <f t="shared" si="0"/>
        <v>26</v>
      </c>
      <c r="C35" s="8">
        <v>2011</v>
      </c>
      <c r="D35" s="8">
        <v>8</v>
      </c>
      <c r="E35" s="9" t="s">
        <v>146</v>
      </c>
      <c r="F35" s="9" t="s">
        <v>117</v>
      </c>
      <c r="G35" s="8" t="s">
        <v>64</v>
      </c>
      <c r="H35" s="8">
        <v>1724</v>
      </c>
      <c r="I35" s="10">
        <v>8620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147</v>
      </c>
    </row>
    <row r="36" spans="2:17" x14ac:dyDescent="0.2">
      <c r="B36" s="23">
        <f t="shared" si="0"/>
        <v>27</v>
      </c>
      <c r="C36" s="8">
        <v>2011</v>
      </c>
      <c r="D36" s="8">
        <v>10</v>
      </c>
      <c r="E36" s="9" t="s">
        <v>148</v>
      </c>
      <c r="F36" s="9" t="s">
        <v>149</v>
      </c>
      <c r="G36" s="8" t="s">
        <v>38</v>
      </c>
      <c r="H36" s="8">
        <v>2</v>
      </c>
      <c r="I36" s="10">
        <v>2708.56</v>
      </c>
      <c r="J36" s="8" t="e">
        <f>Report54_fact_FOT2</f>
        <v>#NAME?</v>
      </c>
      <c r="K36" s="8" t="e">
        <f>Report54_fact_FOT3</f>
        <v>#NAME?</v>
      </c>
      <c r="L36" s="8" t="e">
        <f>Report54_fact_materials2</f>
        <v>#NAME?</v>
      </c>
      <c r="M36" s="8" t="e">
        <f>Report54_fact_profitability</f>
        <v>#NAME?</v>
      </c>
      <c r="N36" s="8" t="e">
        <f>Report54_fact_ALL2</f>
        <v>#NAME?</v>
      </c>
      <c r="O36" s="8"/>
      <c r="P36" s="25"/>
      <c r="Q36" s="8" t="s">
        <v>30</v>
      </c>
    </row>
    <row r="37" spans="2:17" x14ac:dyDescent="0.2">
      <c r="B37" s="23">
        <f t="shared" si="0"/>
        <v>28</v>
      </c>
      <c r="C37" s="8">
        <v>2011</v>
      </c>
      <c r="D37" s="8">
        <v>11</v>
      </c>
      <c r="E37" s="9"/>
      <c r="F37" s="9" t="s">
        <v>150</v>
      </c>
      <c r="G37" s="8" t="s">
        <v>64</v>
      </c>
      <c r="H37" s="8">
        <v>0.3</v>
      </c>
      <c r="I37" s="10">
        <v>84</v>
      </c>
      <c r="J37" s="8" t="e">
        <f>Report54_fact_FOT2</f>
        <v>#NAME?</v>
      </c>
      <c r="K37" s="8" t="e">
        <f>Report54_fact_FOT3</f>
        <v>#NAME?</v>
      </c>
      <c r="L37" s="8" t="e">
        <f>Report54_fact_materials2</f>
        <v>#NAME?</v>
      </c>
      <c r="M37" s="8" t="e">
        <f>Report54_fact_profitability</f>
        <v>#NAME?</v>
      </c>
      <c r="N37" s="8" t="e">
        <f>Report54_fact_ALL2</f>
        <v>#NAME?</v>
      </c>
      <c r="O37" s="8"/>
      <c r="P37" s="25"/>
      <c r="Q37" s="8" t="s">
        <v>30</v>
      </c>
    </row>
    <row r="38" spans="2:17" ht="33.75" x14ac:dyDescent="0.2">
      <c r="B38" s="23">
        <f t="shared" si="0"/>
        <v>29</v>
      </c>
      <c r="C38" s="8">
        <v>2011</v>
      </c>
      <c r="D38" s="8">
        <v>12</v>
      </c>
      <c r="E38" s="9" t="s">
        <v>158</v>
      </c>
      <c r="F38" s="9" t="s">
        <v>159</v>
      </c>
      <c r="G38" s="8" t="s">
        <v>64</v>
      </c>
      <c r="H38" s="8">
        <v>11.6</v>
      </c>
      <c r="I38" s="10">
        <v>4337</v>
      </c>
      <c r="J38" s="8" t="e">
        <f>Report54_fact_FOT2</f>
        <v>#NAME?</v>
      </c>
      <c r="K38" s="8" t="e">
        <f>Report54_fact_FOT3</f>
        <v>#NAME?</v>
      </c>
      <c r="L38" s="8" t="e">
        <f>Report54_fact_materials2</f>
        <v>#NAME?</v>
      </c>
      <c r="M38" s="8" t="e">
        <f>Report54_fact_profitability</f>
        <v>#NAME?</v>
      </c>
      <c r="N38" s="8" t="e">
        <f>Report54_fact_ALL2</f>
        <v>#NAME?</v>
      </c>
      <c r="O38" s="8"/>
      <c r="P38" s="25"/>
      <c r="Q38" s="8" t="s">
        <v>30</v>
      </c>
    </row>
    <row r="39" spans="2:17" x14ac:dyDescent="0.2">
      <c r="B39" s="23">
        <f t="shared" si="0"/>
        <v>30</v>
      </c>
      <c r="C39" s="8">
        <v>2011</v>
      </c>
      <c r="D39" s="8">
        <v>12</v>
      </c>
      <c r="E39" s="9" t="s">
        <v>34</v>
      </c>
      <c r="F39" s="9" t="s">
        <v>160</v>
      </c>
      <c r="G39" s="8" t="s">
        <v>161</v>
      </c>
      <c r="H39" s="8">
        <v>16</v>
      </c>
      <c r="I39" s="10">
        <v>4067</v>
      </c>
      <c r="J39" s="8" t="e">
        <f>Report54_fact_FOT2</f>
        <v>#NAME?</v>
      </c>
      <c r="K39" s="8" t="e">
        <f>Report54_fact_FOT3</f>
        <v>#NAME?</v>
      </c>
      <c r="L39" s="8" t="e">
        <f>Report54_fact_materials2</f>
        <v>#NAME?</v>
      </c>
      <c r="M39" s="8" t="e">
        <f>Report54_fact_profitability</f>
        <v>#NAME?</v>
      </c>
      <c r="N39" s="8" t="e">
        <f>Report54_fact_ALL2</f>
        <v>#NAME?</v>
      </c>
      <c r="O39" s="8"/>
      <c r="P39" s="25"/>
      <c r="Q39" s="8" t="s">
        <v>30</v>
      </c>
    </row>
    <row r="40" spans="2:17" ht="22.5" x14ac:dyDescent="0.2">
      <c r="B40" s="23">
        <f t="shared" si="0"/>
        <v>31</v>
      </c>
      <c r="C40" s="8">
        <v>2011</v>
      </c>
      <c r="D40" s="8">
        <v>12</v>
      </c>
      <c r="E40" s="9" t="s">
        <v>152</v>
      </c>
      <c r="F40" s="9" t="s">
        <v>116</v>
      </c>
      <c r="G40" s="8" t="s">
        <v>29</v>
      </c>
      <c r="H40" s="8">
        <v>5</v>
      </c>
      <c r="I40" s="10">
        <v>220</v>
      </c>
      <c r="J40" s="8" t="e">
        <f>Report54_fact_FOT2</f>
        <v>#NAME?</v>
      </c>
      <c r="K40" s="8" t="e">
        <f>Report54_fact_FOT3</f>
        <v>#NAME?</v>
      </c>
      <c r="L40" s="8" t="e">
        <f>Report54_fact_materials2</f>
        <v>#NAME?</v>
      </c>
      <c r="M40" s="8" t="e">
        <f>Report54_fact_profitability</f>
        <v>#NAME?</v>
      </c>
      <c r="N40" s="8" t="e">
        <f>Report54_fact_ALL2</f>
        <v>#NAME?</v>
      </c>
      <c r="O40" s="8"/>
      <c r="P40" s="25"/>
      <c r="Q40" s="8" t="s">
        <v>30</v>
      </c>
    </row>
    <row r="41" spans="2:17" ht="22.5" x14ac:dyDescent="0.2">
      <c r="B41" s="23">
        <f t="shared" si="0"/>
        <v>32</v>
      </c>
      <c r="C41" s="8">
        <v>2011</v>
      </c>
      <c r="D41" s="8">
        <v>12</v>
      </c>
      <c r="E41" s="9" t="s">
        <v>151</v>
      </c>
      <c r="F41" s="9" t="s">
        <v>149</v>
      </c>
      <c r="G41" s="8" t="s">
        <v>38</v>
      </c>
      <c r="H41" s="8">
        <v>1</v>
      </c>
      <c r="I41" s="10">
        <v>871</v>
      </c>
      <c r="J41" s="8" t="e">
        <f>Report54_fact_FOT2</f>
        <v>#NAME?</v>
      </c>
      <c r="K41" s="8" t="e">
        <f>Report54_fact_FOT3</f>
        <v>#NAME?</v>
      </c>
      <c r="L41" s="8" t="e">
        <f>Report54_fact_materials2</f>
        <v>#NAME?</v>
      </c>
      <c r="M41" s="8" t="e">
        <f>Report54_fact_profitability</f>
        <v>#NAME?</v>
      </c>
      <c r="N41" s="8" t="e">
        <f>Report54_fact_ALL2</f>
        <v>#NAME?</v>
      </c>
      <c r="O41" s="8"/>
      <c r="P41" s="25"/>
      <c r="Q41" s="8" t="s">
        <v>30</v>
      </c>
    </row>
    <row r="42" spans="2:17" ht="22.5" x14ac:dyDescent="0.2">
      <c r="B42" s="23">
        <f t="shared" si="0"/>
        <v>33</v>
      </c>
      <c r="C42" s="8">
        <v>2011</v>
      </c>
      <c r="D42" s="8">
        <v>12</v>
      </c>
      <c r="E42" s="9" t="s">
        <v>155</v>
      </c>
      <c r="F42" s="9" t="s">
        <v>156</v>
      </c>
      <c r="G42" s="8" t="s">
        <v>38</v>
      </c>
      <c r="H42" s="8">
        <v>2</v>
      </c>
      <c r="I42" s="10">
        <v>1254</v>
      </c>
      <c r="J42" s="8" t="e">
        <f>Report54_fact_FOT2</f>
        <v>#NAME?</v>
      </c>
      <c r="K42" s="8" t="e">
        <f>Report54_fact_FOT3</f>
        <v>#NAME?</v>
      </c>
      <c r="L42" s="8" t="e">
        <f>Report54_fact_materials2</f>
        <v>#NAME?</v>
      </c>
      <c r="M42" s="8" t="e">
        <f>Report54_fact_profitability</f>
        <v>#NAME?</v>
      </c>
      <c r="N42" s="8" t="e">
        <f>Report54_fact_ALL2</f>
        <v>#NAME?</v>
      </c>
      <c r="O42" s="8"/>
      <c r="P42" s="25"/>
      <c r="Q42" s="8" t="s">
        <v>30</v>
      </c>
    </row>
    <row r="43" spans="2:17" ht="22.5" x14ac:dyDescent="0.2">
      <c r="B43" s="23">
        <f t="shared" si="0"/>
        <v>34</v>
      </c>
      <c r="C43" s="8">
        <v>2011</v>
      </c>
      <c r="D43" s="8">
        <v>12</v>
      </c>
      <c r="E43" s="9" t="s">
        <v>136</v>
      </c>
      <c r="F43" s="9" t="s">
        <v>157</v>
      </c>
      <c r="G43" s="8" t="s">
        <v>64</v>
      </c>
      <c r="H43" s="8">
        <v>8.8000000000000007</v>
      </c>
      <c r="I43" s="10">
        <v>2516</v>
      </c>
      <c r="J43" s="8" t="e">
        <f>Report54_fact_FOT2</f>
        <v>#NAME?</v>
      </c>
      <c r="K43" s="8" t="e">
        <f>Report54_fact_FOT3</f>
        <v>#NAME?</v>
      </c>
      <c r="L43" s="8" t="e">
        <f>Report54_fact_materials2</f>
        <v>#NAME?</v>
      </c>
      <c r="M43" s="8" t="e">
        <f>Report54_fact_profitability</f>
        <v>#NAME?</v>
      </c>
      <c r="N43" s="8" t="e">
        <f>Report54_fact_ALL2</f>
        <v>#NAME?</v>
      </c>
      <c r="O43" s="8"/>
      <c r="P43" s="25"/>
      <c r="Q43" s="8" t="s">
        <v>30</v>
      </c>
    </row>
    <row r="44" spans="2:17" ht="33.75" x14ac:dyDescent="0.2">
      <c r="B44" s="23">
        <f t="shared" si="0"/>
        <v>35</v>
      </c>
      <c r="C44" s="8">
        <v>2011</v>
      </c>
      <c r="D44" s="8">
        <v>12</v>
      </c>
      <c r="E44" s="9" t="s">
        <v>153</v>
      </c>
      <c r="F44" s="9" t="s">
        <v>154</v>
      </c>
      <c r="G44" s="8" t="s">
        <v>38</v>
      </c>
      <c r="H44" s="8">
        <v>1</v>
      </c>
      <c r="I44" s="10">
        <v>620</v>
      </c>
      <c r="J44" s="8" t="e">
        <f>Report54_fact_FOT2</f>
        <v>#NAME?</v>
      </c>
      <c r="K44" s="8" t="e">
        <f>Report54_fact_FOT3</f>
        <v>#NAME?</v>
      </c>
      <c r="L44" s="8" t="e">
        <f>Report54_fact_materials2</f>
        <v>#NAME?</v>
      </c>
      <c r="M44" s="8" t="e">
        <f>Report54_fact_profitability</f>
        <v>#NAME?</v>
      </c>
      <c r="N44" s="8" t="e">
        <f>Report54_fact_ALL2</f>
        <v>#NAME?</v>
      </c>
      <c r="O44" s="8"/>
      <c r="P44" s="25"/>
      <c r="Q44" s="8" t="s">
        <v>30</v>
      </c>
    </row>
    <row r="45" spans="2:17" ht="22.5" x14ac:dyDescent="0.2">
      <c r="B45" s="23">
        <f t="shared" si="0"/>
        <v>36</v>
      </c>
      <c r="C45" s="8">
        <v>2012</v>
      </c>
      <c r="D45" s="8">
        <v>1</v>
      </c>
      <c r="E45" s="9" t="s">
        <v>163</v>
      </c>
      <c r="F45" s="9" t="s">
        <v>101</v>
      </c>
      <c r="G45" s="8" t="s">
        <v>77</v>
      </c>
      <c r="H45" s="8">
        <v>1</v>
      </c>
      <c r="I45" s="10">
        <v>2843</v>
      </c>
      <c r="J45" s="8" t="e">
        <f>Report54_fact_FOT2</f>
        <v>#NAME?</v>
      </c>
      <c r="K45" s="8" t="e">
        <f>Report54_fact_FOT3</f>
        <v>#NAME?</v>
      </c>
      <c r="L45" s="8" t="e">
        <f>Report54_fact_materials2</f>
        <v>#NAME?</v>
      </c>
      <c r="M45" s="8" t="e">
        <f>Report54_fact_profitability</f>
        <v>#NAME?</v>
      </c>
      <c r="N45" s="8" t="e">
        <f>Report54_fact_ALL2</f>
        <v>#NAME?</v>
      </c>
      <c r="O45" s="8"/>
      <c r="P45" s="25"/>
      <c r="Q45" s="8" t="s">
        <v>30</v>
      </c>
    </row>
    <row r="46" spans="2:17" x14ac:dyDescent="0.2">
      <c r="B46" s="23">
        <f t="shared" si="0"/>
        <v>37</v>
      </c>
      <c r="C46" s="8">
        <v>2012</v>
      </c>
      <c r="D46" s="8">
        <v>1</v>
      </c>
      <c r="E46" s="9" t="s">
        <v>164</v>
      </c>
      <c r="F46" s="9" t="s">
        <v>124</v>
      </c>
      <c r="G46" s="8" t="s">
        <v>64</v>
      </c>
      <c r="H46" s="8">
        <v>3.3</v>
      </c>
      <c r="I46" s="10">
        <v>1998</v>
      </c>
      <c r="J46" s="8" t="e">
        <f>Report54_fact_FOT2</f>
        <v>#NAME?</v>
      </c>
      <c r="K46" s="8" t="e">
        <f>Report54_fact_FOT3</f>
        <v>#NAME?</v>
      </c>
      <c r="L46" s="8" t="e">
        <f>Report54_fact_materials2</f>
        <v>#NAME?</v>
      </c>
      <c r="M46" s="8" t="e">
        <f>Report54_fact_profitability</f>
        <v>#NAME?</v>
      </c>
      <c r="N46" s="8" t="e">
        <f>Report54_fact_ALL2</f>
        <v>#NAME?</v>
      </c>
      <c r="O46" s="8"/>
      <c r="P46" s="25"/>
      <c r="Q46" s="8" t="s">
        <v>30</v>
      </c>
    </row>
    <row r="47" spans="2:17" x14ac:dyDescent="0.2">
      <c r="B47" s="23">
        <f t="shared" si="0"/>
        <v>38</v>
      </c>
      <c r="C47" s="8">
        <v>2012</v>
      </c>
      <c r="D47" s="8">
        <v>1</v>
      </c>
      <c r="E47" s="9" t="s">
        <v>66</v>
      </c>
      <c r="F47" s="9" t="s">
        <v>124</v>
      </c>
      <c r="G47" s="8" t="s">
        <v>64</v>
      </c>
      <c r="H47" s="8">
        <v>1.9</v>
      </c>
      <c r="I47" s="10">
        <v>1161</v>
      </c>
      <c r="J47" s="8" t="e">
        <f>Report54_fact_FOT2</f>
        <v>#NAME?</v>
      </c>
      <c r="K47" s="8" t="e">
        <f>Report54_fact_FOT3</f>
        <v>#NAME?</v>
      </c>
      <c r="L47" s="8" t="e">
        <f>Report54_fact_materials2</f>
        <v>#NAME?</v>
      </c>
      <c r="M47" s="8" t="e">
        <f>Report54_fact_profitability</f>
        <v>#NAME?</v>
      </c>
      <c r="N47" s="8" t="e">
        <f>Report54_fact_ALL2</f>
        <v>#NAME?</v>
      </c>
      <c r="O47" s="8"/>
      <c r="P47" s="25"/>
      <c r="Q47" s="8" t="s">
        <v>30</v>
      </c>
    </row>
    <row r="48" spans="2:17" ht="33.75" x14ac:dyDescent="0.2">
      <c r="B48" s="23">
        <f t="shared" si="0"/>
        <v>39</v>
      </c>
      <c r="C48" s="8">
        <v>2012</v>
      </c>
      <c r="D48" s="8">
        <v>1</v>
      </c>
      <c r="E48" s="9" t="s">
        <v>162</v>
      </c>
      <c r="F48" s="9" t="s">
        <v>126</v>
      </c>
      <c r="G48" s="8" t="s">
        <v>38</v>
      </c>
      <c r="H48" s="8">
        <v>5</v>
      </c>
      <c r="I48" s="10">
        <v>5648</v>
      </c>
      <c r="J48" s="8" t="e">
        <f>Report54_fact_FOT2</f>
        <v>#NAME?</v>
      </c>
      <c r="K48" s="8" t="e">
        <f>Report54_fact_FOT3</f>
        <v>#NAME?</v>
      </c>
      <c r="L48" s="8" t="e">
        <f>Report54_fact_materials2</f>
        <v>#NAME?</v>
      </c>
      <c r="M48" s="8" t="e">
        <f>Report54_fact_profitability</f>
        <v>#NAME?</v>
      </c>
      <c r="N48" s="8" t="e">
        <f>Report54_fact_ALL2</f>
        <v>#NAME?</v>
      </c>
      <c r="O48" s="8"/>
      <c r="P48" s="25"/>
      <c r="Q48" s="8" t="s">
        <v>30</v>
      </c>
    </row>
    <row r="49" spans="1:17" ht="22.5" x14ac:dyDescent="0.2">
      <c r="B49" s="23">
        <f t="shared" si="0"/>
        <v>40</v>
      </c>
      <c r="C49" s="8">
        <v>2012</v>
      </c>
      <c r="D49" s="8">
        <v>2</v>
      </c>
      <c r="E49" s="9" t="s">
        <v>165</v>
      </c>
      <c r="F49" s="9" t="s">
        <v>116</v>
      </c>
      <c r="G49" s="8" t="s">
        <v>29</v>
      </c>
      <c r="H49" s="8">
        <v>60</v>
      </c>
      <c r="I49" s="10">
        <v>1567</v>
      </c>
      <c r="J49" s="8" t="e">
        <f>Report54_fact_FOT2</f>
        <v>#NAME?</v>
      </c>
      <c r="K49" s="8" t="e">
        <f>Report54_fact_FOT3</f>
        <v>#NAME?</v>
      </c>
      <c r="L49" s="8" t="e">
        <f>Report54_fact_materials2</f>
        <v>#NAME?</v>
      </c>
      <c r="M49" s="8" t="e">
        <f>Report54_fact_profitability</f>
        <v>#NAME?</v>
      </c>
      <c r="N49" s="8" t="e">
        <f>Report54_fact_ALL2</f>
        <v>#NAME?</v>
      </c>
      <c r="O49" s="8"/>
      <c r="P49" s="25"/>
      <c r="Q49" s="8" t="s">
        <v>30</v>
      </c>
    </row>
    <row r="50" spans="1:17" x14ac:dyDescent="0.2">
      <c r="B50" s="23">
        <f t="shared" si="0"/>
        <v>41</v>
      </c>
      <c r="C50" s="8">
        <v>2012</v>
      </c>
      <c r="D50" s="8">
        <v>2</v>
      </c>
      <c r="E50" s="9" t="s">
        <v>166</v>
      </c>
      <c r="F50" s="9" t="s">
        <v>120</v>
      </c>
      <c r="G50" s="8" t="s">
        <v>38</v>
      </c>
      <c r="H50" s="8">
        <v>1</v>
      </c>
      <c r="I50" s="10">
        <v>3717</v>
      </c>
      <c r="J50" s="8" t="e">
        <f>Report54_fact_FOT2</f>
        <v>#NAME?</v>
      </c>
      <c r="K50" s="8" t="e">
        <f>Report54_fact_FOT3</f>
        <v>#NAME?</v>
      </c>
      <c r="L50" s="8" t="e">
        <f>Report54_fact_materials2</f>
        <v>#NAME?</v>
      </c>
      <c r="M50" s="8" t="e">
        <f>Report54_fact_profitability</f>
        <v>#NAME?</v>
      </c>
      <c r="N50" s="8" t="e">
        <f>Report54_fact_ALL2</f>
        <v>#NAME?</v>
      </c>
      <c r="O50" s="8"/>
      <c r="P50" s="25"/>
      <c r="Q50" s="8" t="s">
        <v>30</v>
      </c>
    </row>
    <row r="51" spans="1:17" ht="22.5" x14ac:dyDescent="0.2">
      <c r="B51" s="23">
        <f t="shared" si="0"/>
        <v>42</v>
      </c>
      <c r="C51" s="8">
        <v>2012</v>
      </c>
      <c r="D51" s="8">
        <v>2</v>
      </c>
      <c r="E51" s="9" t="s">
        <v>167</v>
      </c>
      <c r="F51" s="9" t="s">
        <v>120</v>
      </c>
      <c r="G51" s="8" t="s">
        <v>38</v>
      </c>
      <c r="H51" s="8">
        <v>1</v>
      </c>
      <c r="I51" s="10">
        <v>491</v>
      </c>
      <c r="J51" s="8" t="e">
        <f>Report54_fact_FOT2</f>
        <v>#NAME?</v>
      </c>
      <c r="K51" s="8" t="e">
        <f>Report54_fact_FOT3</f>
        <v>#NAME?</v>
      </c>
      <c r="L51" s="8" t="e">
        <f>Report54_fact_materials2</f>
        <v>#NAME?</v>
      </c>
      <c r="M51" s="8" t="e">
        <f>Report54_fact_profitability</f>
        <v>#NAME?</v>
      </c>
      <c r="N51" s="8" t="e">
        <f>Report54_fact_ALL2</f>
        <v>#NAME?</v>
      </c>
      <c r="O51" s="8"/>
      <c r="P51" s="25"/>
      <c r="Q51" s="8" t="s">
        <v>30</v>
      </c>
    </row>
    <row r="52" spans="1:17" ht="33.75" x14ac:dyDescent="0.2">
      <c r="B52" s="23">
        <f t="shared" si="0"/>
        <v>43</v>
      </c>
      <c r="C52" s="8">
        <v>2012</v>
      </c>
      <c r="D52" s="8">
        <v>2</v>
      </c>
      <c r="E52" s="9" t="s">
        <v>168</v>
      </c>
      <c r="F52" s="9" t="s">
        <v>32</v>
      </c>
      <c r="G52" s="8" t="s">
        <v>29</v>
      </c>
      <c r="H52" s="8">
        <v>1</v>
      </c>
      <c r="I52" s="10">
        <v>2817</v>
      </c>
      <c r="J52" s="8" t="e">
        <f>Report54_fact_FOT2</f>
        <v>#NAME?</v>
      </c>
      <c r="K52" s="8" t="e">
        <f>Report54_fact_FOT3</f>
        <v>#NAME?</v>
      </c>
      <c r="L52" s="8" t="e">
        <f>Report54_fact_materials2</f>
        <v>#NAME?</v>
      </c>
      <c r="M52" s="8" t="e">
        <f>Report54_fact_profitability</f>
        <v>#NAME?</v>
      </c>
      <c r="N52" s="8" t="e">
        <f>Report54_fact_ALL2</f>
        <v>#NAME?</v>
      </c>
      <c r="O52" s="8"/>
      <c r="P52" s="25"/>
      <c r="Q52" s="8" t="s">
        <v>30</v>
      </c>
    </row>
    <row r="53" spans="1:17" ht="33.75" x14ac:dyDescent="0.2">
      <c r="B53" s="23">
        <f t="shared" si="0"/>
        <v>44</v>
      </c>
      <c r="C53" s="8">
        <v>2012</v>
      </c>
      <c r="D53" s="8">
        <v>3</v>
      </c>
      <c r="E53" s="9" t="s">
        <v>34</v>
      </c>
      <c r="F53" s="9" t="s">
        <v>169</v>
      </c>
      <c r="G53" s="8" t="s">
        <v>38</v>
      </c>
      <c r="H53" s="8">
        <v>1</v>
      </c>
      <c r="I53" s="10">
        <v>33357</v>
      </c>
      <c r="J53" s="8" t="e">
        <f>Report54_fact_FOT2</f>
        <v>#NAME?</v>
      </c>
      <c r="K53" s="8" t="e">
        <f>Report54_fact_FOT3</f>
        <v>#NAME?</v>
      </c>
      <c r="L53" s="8" t="e">
        <f>Report54_fact_materials2</f>
        <v>#NAME?</v>
      </c>
      <c r="M53" s="8" t="e">
        <f>Report54_fact_profitability</f>
        <v>#NAME?</v>
      </c>
      <c r="N53" s="8" t="e">
        <f>Report54_fact_ALL2</f>
        <v>#NAME?</v>
      </c>
      <c r="O53" s="8"/>
      <c r="P53" s="25"/>
      <c r="Q53" s="8" t="s">
        <v>30</v>
      </c>
    </row>
    <row r="54" spans="1:17" ht="22.5" x14ac:dyDescent="0.2">
      <c r="B54" s="23">
        <f t="shared" si="0"/>
        <v>45</v>
      </c>
      <c r="C54" s="8">
        <v>2012</v>
      </c>
      <c r="D54" s="8">
        <v>4</v>
      </c>
      <c r="E54" s="9" t="s">
        <v>170</v>
      </c>
      <c r="F54" s="9" t="s">
        <v>126</v>
      </c>
      <c r="G54" s="8" t="s">
        <v>38</v>
      </c>
      <c r="H54" s="8">
        <v>4</v>
      </c>
      <c r="I54" s="10">
        <v>4641</v>
      </c>
      <c r="J54" s="8" t="e">
        <f>Report54_fact_FOT2</f>
        <v>#NAME?</v>
      </c>
      <c r="K54" s="8" t="e">
        <f>Report54_fact_FOT3</f>
        <v>#NAME?</v>
      </c>
      <c r="L54" s="8" t="e">
        <f>Report54_fact_materials2</f>
        <v>#NAME?</v>
      </c>
      <c r="M54" s="8" t="e">
        <f>Report54_fact_profitability</f>
        <v>#NAME?</v>
      </c>
      <c r="N54" s="8" t="e">
        <f>Report54_fact_ALL2</f>
        <v>#NAME?</v>
      </c>
      <c r="O54" s="8"/>
      <c r="P54" s="25"/>
      <c r="Q54" s="8" t="s">
        <v>30</v>
      </c>
    </row>
    <row r="55" spans="1:17" x14ac:dyDescent="0.2">
      <c r="B55" s="23">
        <f t="shared" si="0"/>
        <v>46</v>
      </c>
      <c r="C55" s="8">
        <v>2012</v>
      </c>
      <c r="D55" s="8">
        <v>5</v>
      </c>
      <c r="E55" s="9" t="s">
        <v>171</v>
      </c>
      <c r="F55" s="9" t="s">
        <v>172</v>
      </c>
      <c r="G55" s="8" t="s">
        <v>38</v>
      </c>
      <c r="H55" s="8">
        <v>6</v>
      </c>
      <c r="I55" s="10">
        <v>1678</v>
      </c>
      <c r="J55" s="8" t="e">
        <f>Report54_fact_FOT2</f>
        <v>#NAME?</v>
      </c>
      <c r="K55" s="8" t="e">
        <f>Report54_fact_FOT3</f>
        <v>#NAME?</v>
      </c>
      <c r="L55" s="8" t="e">
        <f>Report54_fact_materials2</f>
        <v>#NAME?</v>
      </c>
      <c r="M55" s="8" t="e">
        <f>Report54_fact_profitability</f>
        <v>#NAME?</v>
      </c>
      <c r="N55" s="8" t="e">
        <f>Report54_fact_ALL2</f>
        <v>#NAME?</v>
      </c>
      <c r="O55" s="8"/>
      <c r="P55" s="25"/>
      <c r="Q55" s="8" t="s">
        <v>173</v>
      </c>
    </row>
    <row r="56" spans="1:17" ht="22.5" x14ac:dyDescent="0.2">
      <c r="B56" s="23">
        <f t="shared" si="0"/>
        <v>47</v>
      </c>
      <c r="C56" s="8">
        <v>2012</v>
      </c>
      <c r="D56" s="8">
        <v>8</v>
      </c>
      <c r="E56" s="9" t="s">
        <v>174</v>
      </c>
      <c r="F56" s="9" t="s">
        <v>175</v>
      </c>
      <c r="G56" s="8" t="s">
        <v>29</v>
      </c>
      <c r="H56" s="8">
        <v>16</v>
      </c>
      <c r="I56" s="10">
        <v>1675</v>
      </c>
      <c r="J56" s="8" t="e">
        <f>Report54_fact_FOT2</f>
        <v>#NAME?</v>
      </c>
      <c r="K56" s="8" t="e">
        <f>Report54_fact_FOT3</f>
        <v>#NAME?</v>
      </c>
      <c r="L56" s="8" t="e">
        <f>Report54_fact_materials2</f>
        <v>#NAME?</v>
      </c>
      <c r="M56" s="8" t="e">
        <f>Report54_fact_profitability</f>
        <v>#NAME?</v>
      </c>
      <c r="N56" s="8" t="e">
        <f>Report54_fact_ALL2</f>
        <v>#NAME?</v>
      </c>
      <c r="O56" s="8"/>
      <c r="P56" s="25"/>
      <c r="Q56" s="8" t="s">
        <v>30</v>
      </c>
    </row>
    <row r="57" spans="1:17" ht="22.5" x14ac:dyDescent="0.2">
      <c r="B57" s="23">
        <f t="shared" si="0"/>
        <v>48</v>
      </c>
      <c r="C57" s="8">
        <v>2012</v>
      </c>
      <c r="D57" s="8">
        <v>10</v>
      </c>
      <c r="E57" s="9" t="s">
        <v>34</v>
      </c>
      <c r="F57" s="9" t="s">
        <v>175</v>
      </c>
      <c r="G57" s="8" t="s">
        <v>29</v>
      </c>
      <c r="H57" s="8">
        <v>1684</v>
      </c>
      <c r="I57" s="10">
        <v>30513</v>
      </c>
      <c r="J57" s="8" t="e">
        <f>Report54_fact_FOT2</f>
        <v>#NAME?</v>
      </c>
      <c r="K57" s="8" t="e">
        <f>Report54_fact_FOT3</f>
        <v>#NAME?</v>
      </c>
      <c r="L57" s="8" t="e">
        <f>Report54_fact_materials2</f>
        <v>#NAME?</v>
      </c>
      <c r="M57" s="8" t="e">
        <f>Report54_fact_profitability</f>
        <v>#NAME?</v>
      </c>
      <c r="N57" s="8" t="e">
        <f>Report54_fact_ALL2</f>
        <v>#NAME?</v>
      </c>
      <c r="O57" s="8"/>
      <c r="P57" s="25"/>
      <c r="Q57" s="8" t="s">
        <v>30</v>
      </c>
    </row>
    <row r="58" spans="1:17" ht="22.5" x14ac:dyDescent="0.2">
      <c r="B58" s="23">
        <f t="shared" si="0"/>
        <v>49</v>
      </c>
      <c r="C58" s="8">
        <v>2012</v>
      </c>
      <c r="D58" s="8">
        <v>11</v>
      </c>
      <c r="E58" s="9" t="s">
        <v>176</v>
      </c>
      <c r="F58" s="9"/>
      <c r="G58" s="8" t="s">
        <v>64</v>
      </c>
      <c r="H58" s="8">
        <v>12.8</v>
      </c>
      <c r="I58" s="10">
        <v>9899</v>
      </c>
      <c r="J58" s="8" t="e">
        <f>Report54_fact_FOT2</f>
        <v>#NAME?</v>
      </c>
      <c r="K58" s="8" t="e">
        <f>Report54_fact_FOT3</f>
        <v>#NAME?</v>
      </c>
      <c r="L58" s="8" t="e">
        <f>Report54_fact_materials2</f>
        <v>#NAME?</v>
      </c>
      <c r="M58" s="8" t="e">
        <f>Report54_fact_profitability</f>
        <v>#NAME?</v>
      </c>
      <c r="N58" s="8" t="e">
        <f>Report54_fact_ALL2</f>
        <v>#NAME?</v>
      </c>
      <c r="O58" s="8"/>
      <c r="P58" s="25"/>
      <c r="Q58" s="8" t="s">
        <v>30</v>
      </c>
    </row>
    <row r="59" spans="1:17" ht="22.5" x14ac:dyDescent="0.2">
      <c r="B59" s="23">
        <f t="shared" si="0"/>
        <v>50</v>
      </c>
      <c r="C59" s="8">
        <v>2012</v>
      </c>
      <c r="D59" s="8">
        <v>11</v>
      </c>
      <c r="E59" s="9" t="s">
        <v>177</v>
      </c>
      <c r="F59" s="9" t="s">
        <v>178</v>
      </c>
      <c r="G59" s="8" t="s">
        <v>38</v>
      </c>
      <c r="H59" s="8">
        <v>1</v>
      </c>
      <c r="I59" s="10">
        <v>494</v>
      </c>
      <c r="J59" s="8" t="e">
        <f>Report54_fact_FOT2</f>
        <v>#NAME?</v>
      </c>
      <c r="K59" s="8" t="e">
        <f>Report54_fact_FOT3</f>
        <v>#NAME?</v>
      </c>
      <c r="L59" s="8" t="e">
        <f>Report54_fact_materials2</f>
        <v>#NAME?</v>
      </c>
      <c r="M59" s="8" t="e">
        <f>Report54_fact_profitability</f>
        <v>#NAME?</v>
      </c>
      <c r="N59" s="8" t="e">
        <f>Report54_fact_ALL2</f>
        <v>#NAME?</v>
      </c>
      <c r="O59" s="8"/>
      <c r="P59" s="25"/>
      <c r="Q59" s="8" t="s">
        <v>30</v>
      </c>
    </row>
    <row r="60" spans="1:17" x14ac:dyDescent="0.2">
      <c r="B60" s="23">
        <f t="shared" si="0"/>
        <v>51</v>
      </c>
      <c r="C60" s="8">
        <v>2012</v>
      </c>
      <c r="D60" s="8">
        <v>12</v>
      </c>
      <c r="E60" s="9" t="s">
        <v>179</v>
      </c>
      <c r="F60" s="9" t="s">
        <v>178</v>
      </c>
      <c r="G60" s="8" t="s">
        <v>38</v>
      </c>
      <c r="H60" s="8">
        <v>24</v>
      </c>
      <c r="I60" s="10">
        <v>1479</v>
      </c>
      <c r="J60" s="8" t="e">
        <f>Report54_fact_FOT2</f>
        <v>#NAME?</v>
      </c>
      <c r="K60" s="8" t="e">
        <f>Report54_fact_FOT3</f>
        <v>#NAME?</v>
      </c>
      <c r="L60" s="8" t="e">
        <f>Report54_fact_materials2</f>
        <v>#NAME?</v>
      </c>
      <c r="M60" s="8" t="e">
        <f>Report54_fact_profitability</f>
        <v>#NAME?</v>
      </c>
      <c r="N60" s="8" t="e">
        <f>Report54_fact_ALL2</f>
        <v>#NAME?</v>
      </c>
      <c r="O60" s="8"/>
      <c r="P60" s="25"/>
      <c r="Q60" s="8" t="s">
        <v>30</v>
      </c>
    </row>
    <row r="61" spans="1:17" x14ac:dyDescent="0.2">
      <c r="B61" s="23">
        <f t="shared" si="0"/>
        <v>52</v>
      </c>
      <c r="C61" s="8">
        <v>2012</v>
      </c>
      <c r="D61" s="8">
        <v>12</v>
      </c>
      <c r="E61" s="9" t="s">
        <v>180</v>
      </c>
      <c r="F61" s="9" t="s">
        <v>181</v>
      </c>
      <c r="G61" s="8" t="s">
        <v>38</v>
      </c>
      <c r="H61" s="8">
        <v>1</v>
      </c>
      <c r="I61" s="10">
        <v>1142</v>
      </c>
      <c r="J61" s="8" t="e">
        <f>Report54_fact_FOT2</f>
        <v>#NAME?</v>
      </c>
      <c r="K61" s="8" t="e">
        <f>Report54_fact_FOT3</f>
        <v>#NAME?</v>
      </c>
      <c r="L61" s="8" t="e">
        <f>Report54_fact_materials2</f>
        <v>#NAME?</v>
      </c>
      <c r="M61" s="8" t="e">
        <f>Report54_fact_profitability</f>
        <v>#NAME?</v>
      </c>
      <c r="N61" s="8" t="e">
        <f>Report54_fact_ALL2</f>
        <v>#NAME?</v>
      </c>
      <c r="O61" s="8"/>
      <c r="P61" s="25"/>
      <c r="Q61" s="8" t="s">
        <v>30</v>
      </c>
    </row>
    <row r="62" spans="1:17" ht="22.5" x14ac:dyDescent="0.2">
      <c r="B62" s="23">
        <f t="shared" si="0"/>
        <v>53</v>
      </c>
      <c r="C62" s="8">
        <v>2012</v>
      </c>
      <c r="D62" s="8">
        <v>12</v>
      </c>
      <c r="E62" s="9" t="s">
        <v>182</v>
      </c>
      <c r="F62" s="9"/>
      <c r="G62" s="8" t="s">
        <v>38</v>
      </c>
      <c r="H62" s="8">
        <v>2</v>
      </c>
      <c r="I62" s="10">
        <v>197</v>
      </c>
      <c r="J62" s="8" t="e">
        <f>Report54_fact_FOT2</f>
        <v>#NAME?</v>
      </c>
      <c r="K62" s="8" t="e">
        <f>Report54_fact_FOT3</f>
        <v>#NAME?</v>
      </c>
      <c r="L62" s="8" t="e">
        <f>Report54_fact_materials2</f>
        <v>#NAME?</v>
      </c>
      <c r="M62" s="8" t="e">
        <f>Report54_fact_profitability</f>
        <v>#NAME?</v>
      </c>
      <c r="N62" s="8" t="e">
        <f>Report54_fact_ALL2</f>
        <v>#NAME?</v>
      </c>
      <c r="O62" s="8"/>
      <c r="P62" s="25"/>
      <c r="Q62" s="8" t="s">
        <v>30</v>
      </c>
    </row>
    <row r="63" spans="1:17" x14ac:dyDescent="0.2">
      <c r="B63" s="23">
        <f t="shared" si="0"/>
        <v>54</v>
      </c>
      <c r="C63" s="8">
        <v>2012</v>
      </c>
      <c r="D63" s="8">
        <v>12</v>
      </c>
      <c r="E63" s="9" t="s">
        <v>34</v>
      </c>
      <c r="F63" s="9" t="s">
        <v>120</v>
      </c>
      <c r="G63" s="8" t="s">
        <v>38</v>
      </c>
      <c r="H63" s="8">
        <v>1</v>
      </c>
      <c r="I63" s="10">
        <v>1042</v>
      </c>
      <c r="J63" s="8" t="e">
        <f>Report54_fact_FOT2</f>
        <v>#NAME?</v>
      </c>
      <c r="K63" s="8" t="e">
        <f>Report54_fact_FOT3</f>
        <v>#NAME?</v>
      </c>
      <c r="L63" s="8" t="e">
        <f>Report54_fact_materials2</f>
        <v>#NAME?</v>
      </c>
      <c r="M63" s="8" t="e">
        <f>Report54_fact_profitability</f>
        <v>#NAME?</v>
      </c>
      <c r="N63" s="8" t="e">
        <f>Report54_fact_ALL2</f>
        <v>#NAME?</v>
      </c>
      <c r="O63" s="8"/>
      <c r="P63" s="25"/>
      <c r="Q63" s="8" t="s">
        <v>30</v>
      </c>
    </row>
    <row r="64" spans="1:17" ht="12" x14ac:dyDescent="0.2">
      <c r="A64" s="17"/>
      <c r="B64" s="3"/>
      <c r="C64" s="3"/>
      <c r="D64" s="11"/>
      <c r="E64" s="11"/>
      <c r="F64" s="11"/>
      <c r="G64" s="11"/>
      <c r="H64" s="11"/>
      <c r="I64" s="12"/>
      <c r="J64" s="13" t="e">
        <f>SUM($J$10:$J$63)</f>
        <v>#NAME?</v>
      </c>
      <c r="K64" s="13" t="e">
        <f>SUM($K$10:$K$63)</f>
        <v>#NAME?</v>
      </c>
      <c r="L64" s="13" t="e">
        <f>SUM($L$10:$L$63)</f>
        <v>#NAME?</v>
      </c>
      <c r="M64" s="13" t="e">
        <f>SUM($M$10:$M$63)</f>
        <v>#NAME?</v>
      </c>
      <c r="N64" s="13" t="e">
        <f>SUM($N$10:$N$63)</f>
        <v>#NAME?</v>
      </c>
      <c r="O64" s="13"/>
      <c r="P64" s="13"/>
      <c r="Q64" s="13"/>
    </row>
    <row r="66" spans="2:3" x14ac:dyDescent="0.2">
      <c r="B66" s="1" t="s">
        <v>19</v>
      </c>
    </row>
    <row r="69" spans="2:3" ht="12.75" x14ac:dyDescent="0.2">
      <c r="B69" s="18"/>
      <c r="C69" s="18"/>
    </row>
    <row r="70" spans="2:3" ht="12.75" x14ac:dyDescent="0.2">
      <c r="B70" s="18" t="s">
        <v>186</v>
      </c>
      <c r="C70" s="18"/>
    </row>
    <row r="71" spans="2:3" ht="12.75" x14ac:dyDescent="0.2">
      <c r="B71" s="4"/>
      <c r="C71" s="4"/>
    </row>
    <row r="72" spans="2:3" x14ac:dyDescent="0.2">
      <c r="B72" s="1" t="s">
        <v>21</v>
      </c>
    </row>
    <row r="74" spans="2:3" x14ac:dyDescent="0.2">
      <c r="C74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3" priority="6" stopIfTrue="1" operator="notEqual">
      <formula>0</formula>
    </cfRule>
  </conditionalFormatting>
  <conditionalFormatting sqref="D4:E6 B10:Q63">
    <cfRule type="expression" dxfId="2" priority="5" stopIfTrue="1">
      <formula>#REF!='TRUE'</formula>
    </cfRule>
  </conditionalFormatting>
  <conditionalFormatting sqref="B64:C64">
    <cfRule type="expression" dxfId="1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2013-02-12T05:56:15Z</dcterms:modified>
</cp:coreProperties>
</file>