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Ремонт!$A$10:$Q$31</definedName>
    <definedName name="detailRange3">Содержание!$A$10:$Q$39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1" i="3" l="1"/>
  <c r="B12" i="3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39" i="3" s="1"/>
  <c r="M10" i="3"/>
  <c r="M39" i="3" s="1"/>
  <c r="L10" i="3"/>
  <c r="L39" i="3" s="1"/>
  <c r="K10" i="3"/>
  <c r="K39" i="3" s="1"/>
  <c r="J10" i="3"/>
  <c r="J39" i="3" s="1"/>
  <c r="B10" i="3"/>
  <c r="I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1" i="2" s="1"/>
  <c r="M10" i="2"/>
  <c r="M31" i="2" s="1"/>
  <c r="L10" i="2"/>
  <c r="L31" i="2" s="1"/>
  <c r="K10" i="2"/>
  <c r="K31" i="2" s="1"/>
  <c r="J10" i="2"/>
  <c r="J31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5" i="4"/>
  <c r="B5" i="3"/>
  <c r="B5" i="2"/>
  <c r="S3" i="3"/>
  <c r="S2" i="3"/>
  <c r="S3" i="2"/>
  <c r="S2" i="2"/>
  <c r="B6" i="3"/>
  <c r="B4" i="3"/>
  <c r="B34" i="2"/>
  <c r="B6" i="2"/>
  <c r="B4" i="2"/>
</calcChain>
</file>

<file path=xl/sharedStrings.xml><?xml version="1.0" encoding="utf-8"?>
<sst xmlns="http://schemas.openxmlformats.org/spreadsheetml/2006/main" count="248" uniqueCount="115">
  <si>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</si>
  <si>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</si>
  <si>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</si>
  <si>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</si>
  <si>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</si>
  <si>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</si>
  <si>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</si>
  <si>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</si>
  <si>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</si>
  <si>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</si>
  <si>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</si>
  <si>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</si>
  <si>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</si>
  <si>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</si>
  <si>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</si>
  <si>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</si>
  <si>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</si>
  <si>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</si>
  <si>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</si>
  <si>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</si>
  <si>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</si>
  <si>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</si>
  <si>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</si>
  <si>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</si>
  <si>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6/1 по ул. ПОПОВА</t>
  </si>
  <si>
    <t>за период c 01.01.2010 по 31.12.2012</t>
  </si>
  <si>
    <t/>
  </si>
  <si>
    <t>Управляющая компания ООО "УК "Западное" с 01.01.2010</t>
  </si>
  <si>
    <t>подвал</t>
  </si>
  <si>
    <t>Смена задвижек D до 100мм</t>
  </si>
  <si>
    <t>шт.</t>
  </si>
  <si>
    <t>Выполнено</t>
  </si>
  <si>
    <t>кв.34</t>
  </si>
  <si>
    <t>Смена труб канализации Ф до 100мм</t>
  </si>
  <si>
    <t>п.м.</t>
  </si>
  <si>
    <t>Выполнено по АДС 05</t>
  </si>
  <si>
    <t>За 12 месяцев</t>
  </si>
  <si>
    <t>Услуги Банков и почты по приему платежей</t>
  </si>
  <si>
    <t>кв.м</t>
  </si>
  <si>
    <t>Услуги ЕРКЦ по печати, начислению, перерасчетам и доставке квитанций</t>
  </si>
  <si>
    <t>кв. 24</t>
  </si>
  <si>
    <t>Обращение жит. № 1470 от 30.11.2010г.</t>
  </si>
  <si>
    <t>кв.24 подвал</t>
  </si>
  <si>
    <t>Выполнено по плану апреля</t>
  </si>
  <si>
    <t xml:space="preserve"> кв.38, кв.38</t>
  </si>
  <si>
    <t>Ремонт штукатурки гладких фасадов</t>
  </si>
  <si>
    <t>Установка водомерного узла учета</t>
  </si>
  <si>
    <t>Выполнено подрядной орг-ей МУП "Управление"Водоканал"</t>
  </si>
  <si>
    <t>кв.29 подъезд 2, Применительно ремонт МОП с побелкой и покраской</t>
  </si>
  <si>
    <t>Ремонт подъезда 5 этажного со сменой остекления, масляной окраской металлических конструкций, окон и</t>
  </si>
  <si>
    <t>Обращение жит. № 1262 от 08.06.2011г.Выполнено</t>
  </si>
  <si>
    <t>кв.16</t>
  </si>
  <si>
    <t>Применительно козырька и крыльца</t>
  </si>
  <si>
    <t>Ремонт цементной стяжки  полов</t>
  </si>
  <si>
    <t>Протокол приоритетности, выполнено АДС-05</t>
  </si>
  <si>
    <t>Установка общедомового прибора учета электрической энергии</t>
  </si>
  <si>
    <t>Выполнено МУП "Таганрогэнерго"</t>
  </si>
  <si>
    <t>кв.32, Применительно ХВС</t>
  </si>
  <si>
    <t>Смена отдельных участков трубопроводов D 25 (ГВС)</t>
  </si>
  <si>
    <t>Применительно крыльцо</t>
  </si>
  <si>
    <t>Протокол приоритености, выполнено</t>
  </si>
  <si>
    <t>кв.23-подвал-кв.27, применительно смена труб КНС ф50,100мм</t>
  </si>
  <si>
    <t>АДС-05, выполнено</t>
  </si>
  <si>
    <t>подъезд 1,2, Применительно с ремонтом плиты</t>
  </si>
  <si>
    <t>Ремонт мягкой кровли козырька над входом в подъездом отдельными местами с заменой 1 слоя</t>
  </si>
  <si>
    <t>Обращение жит. № 743 от 21.05.2012г., выполнено</t>
  </si>
  <si>
    <t>подъезд 1 МОП</t>
  </si>
  <si>
    <t>Обращение жит. № 2844 от 22.11.2011г., выполнено</t>
  </si>
  <si>
    <t>ЦО</t>
  </si>
  <si>
    <t>Гидравлические испытания трубопровода Ф до 100мм</t>
  </si>
  <si>
    <t>подвал. прочистка</t>
  </si>
  <si>
    <t>Очистка канализационной сети (внутренней)</t>
  </si>
  <si>
    <t>кв.1 подвал</t>
  </si>
  <si>
    <t>Ремонт теплообменника</t>
  </si>
  <si>
    <t>Применительно ливневка</t>
  </si>
  <si>
    <t>Установка скамейки</t>
  </si>
  <si>
    <t>Применительно подвал</t>
  </si>
  <si>
    <t>Дезинсекция помещений</t>
  </si>
  <si>
    <t>Выполнено подрядной орг-ей ИП Шубин А.С.</t>
  </si>
  <si>
    <t>фасад</t>
  </si>
  <si>
    <t>Перенавеска водосточных труб</t>
  </si>
  <si>
    <t>улица</t>
  </si>
  <si>
    <t>Окраска  газовых труб</t>
  </si>
  <si>
    <t>Выполнено по графику</t>
  </si>
  <si>
    <t>подвал,Применит.запитка сист.ЦО,промывка</t>
  </si>
  <si>
    <t>Прочистка врезок ЦО</t>
  </si>
  <si>
    <t>м3</t>
  </si>
  <si>
    <t>Применительно устройство доски объявления</t>
  </si>
  <si>
    <t>Устройство подоконных досок из ПВХ до 0,51 м в камен.стенах</t>
  </si>
  <si>
    <t>кв.1</t>
  </si>
  <si>
    <t>кровля, применительно очистка от снега</t>
  </si>
  <si>
    <t>Очистка кровли, козырьков, желобов и свесов от мусора</t>
  </si>
  <si>
    <t>фасад 1 подъезд</t>
  </si>
  <si>
    <t>Навеска водосточных труб</t>
  </si>
  <si>
    <t>кв.34 фасад</t>
  </si>
  <si>
    <t>подвал, применительно промывка грязевика</t>
  </si>
  <si>
    <t xml:space="preserve"> Монтаж грязевиков 89мм</t>
  </si>
  <si>
    <t>территория, применительно оакраска деревьев и скамеек</t>
  </si>
  <si>
    <t>Масляная окраска детских площадок</t>
  </si>
  <si>
    <t>территория, применительно окраска дверей, деревьев и скамеек</t>
  </si>
  <si>
    <t>фасад, прменительно установка аншлагов</t>
  </si>
  <si>
    <t>Ремонт оконных переплетов</t>
  </si>
  <si>
    <t>подъезд 2</t>
  </si>
  <si>
    <t>Смена разбитых стекол</t>
  </si>
  <si>
    <t>подъезд 1, применительно замена креплений "Кобры"</t>
  </si>
  <si>
    <t>Монтаж подвесок и хомутов для крепления трубопроводов внутри зданий и сооружений</t>
  </si>
  <si>
    <t>подвал, применительно  заполнение системы ЦО с промывкой</t>
  </si>
  <si>
    <t>Слив и наполнение водой системы отопления без осмотра системы</t>
  </si>
  <si>
    <t>подъезд 2, установка и разборка подмостей</t>
  </si>
  <si>
    <t>подъезды, установка табличек</t>
  </si>
  <si>
    <t>подъезд 2, очистка свесов и желобов</t>
  </si>
  <si>
    <t>кв.17, смена автоматического выключателя</t>
  </si>
  <si>
    <t>Ремонт групповых щитков на лестничных клетках со сменой автоматов</t>
  </si>
  <si>
    <t>подъезд 1,2, ремонт козырьков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</si>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</sst>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1"/>
  <sheetViews>
    <sheetView topLeftCell="A19" workbookViewId="0">
      <selection activeCell="B37" sqref="B3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6/1 по ул. ПОПОВА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2010</v>
      </c>
      <c r="D10" s="8">
        <v>1</v>
      </c>
      <c r="E10" s="9" t="s">
        <v>28</v>
      </c>
      <c r="F10" s="9" t="s">
        <v>29</v>
      </c>
      <c r="G10" s="8" t="s">
        <v>30</v>
      </c>
      <c r="H10" s="8">
        <v>1</v>
      </c>
      <c r="I10" s="10">
        <v>2563.38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5</v>
      </c>
      <c r="E11" s="9" t="s">
        <v>32</v>
      </c>
      <c r="F11" s="9" t="s">
        <v>33</v>
      </c>
      <c r="G11" s="8" t="s">
        <v>34</v>
      </c>
      <c r="H11" s="8">
        <v>6.5</v>
      </c>
      <c r="I11" s="10">
        <v>2931.59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36</v>
      </c>
      <c r="F12" s="9" t="s">
        <v>37</v>
      </c>
      <c r="G12" s="8" t="s">
        <v>38</v>
      </c>
      <c r="H12" s="8">
        <v>0</v>
      </c>
      <c r="I12" s="10">
        <v>3443.9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33.75" x14ac:dyDescent="0.2">
      <c r="B13" s="23">
        <f>B12+1</f>
        <v>4</v>
      </c>
      <c r="C13" s="8">
        <v>2010</v>
      </c>
      <c r="D13" s="8">
        <v>12</v>
      </c>
      <c r="E13" s="9" t="s">
        <v>36</v>
      </c>
      <c r="F13" s="9" t="s">
        <v>39</v>
      </c>
      <c r="G13" s="8" t="s">
        <v>38</v>
      </c>
      <c r="H13" s="8">
        <v>0</v>
      </c>
      <c r="I13" s="10">
        <v>3013.41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>B13+1</f>
        <v>5</v>
      </c>
      <c r="C14" s="8">
        <v>2011</v>
      </c>
      <c r="D14" s="8">
        <v>4</v>
      </c>
      <c r="E14" s="9" t="s">
        <v>40</v>
      </c>
      <c r="F14" s="9" t="s">
        <v>33</v>
      </c>
      <c r="G14" s="8" t="s">
        <v>34</v>
      </c>
      <c r="H14" s="8">
        <v>4</v>
      </c>
      <c r="I14" s="10">
        <v>1798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ht="22.5" x14ac:dyDescent="0.2">
      <c r="B15" s="23">
        <f>B14+1</f>
        <v>6</v>
      </c>
      <c r="C15" s="8">
        <v>2011</v>
      </c>
      <c r="D15" s="8">
        <v>5</v>
      </c>
      <c r="E15" s="9" t="s">
        <v>42</v>
      </c>
      <c r="F15" s="9" t="s">
        <v>33</v>
      </c>
      <c r="G15" s="8" t="s">
        <v>34</v>
      </c>
      <c r="H15" s="8">
        <v>3</v>
      </c>
      <c r="I15" s="10">
        <v>1513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43</v>
      </c>
    </row>
    <row r="16" spans="1:26" ht="22.5" x14ac:dyDescent="0.2">
      <c r="B16" s="23">
        <f>B15+1</f>
        <v>7</v>
      </c>
      <c r="C16" s="8">
        <v>2011</v>
      </c>
      <c r="D16" s="8">
        <v>10</v>
      </c>
      <c r="E16" s="9" t="s">
        <v>44</v>
      </c>
      <c r="F16" s="9" t="s">
        <v>45</v>
      </c>
      <c r="G16" s="8" t="s">
        <v>38</v>
      </c>
      <c r="H16" s="8">
        <v>7.1</v>
      </c>
      <c r="I16" s="10">
        <v>9733.15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22.5" x14ac:dyDescent="0.2">
      <c r="B17" s="23">
        <f>B16+1</f>
        <v>8</v>
      </c>
      <c r="C17" s="8">
        <v>2011</v>
      </c>
      <c r="D17" s="8">
        <v>11</v>
      </c>
      <c r="E17" s="9" t="s">
        <v>28</v>
      </c>
      <c r="F17" s="9" t="s">
        <v>46</v>
      </c>
      <c r="G17" s="8" t="s">
        <v>30</v>
      </c>
      <c r="H17" s="8">
        <v>1</v>
      </c>
      <c r="I17" s="10">
        <v>15038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47</v>
      </c>
    </row>
    <row r="18" spans="1:17" ht="45" x14ac:dyDescent="0.2">
      <c r="B18" s="23">
        <f>B17+1</f>
        <v>9</v>
      </c>
      <c r="C18" s="8">
        <v>2011</v>
      </c>
      <c r="D18" s="8">
        <v>11</v>
      </c>
      <c r="E18" s="9" t="s">
        <v>48</v>
      </c>
      <c r="F18" s="9" t="s">
        <v>49</v>
      </c>
      <c r="G18" s="8" t="s">
        <v>30</v>
      </c>
      <c r="H18" s="8">
        <v>1</v>
      </c>
      <c r="I18" s="10">
        <v>55502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50</v>
      </c>
    </row>
    <row r="19" spans="1:17" ht="22.5" x14ac:dyDescent="0.2">
      <c r="B19" s="23">
        <f>B18+1</f>
        <v>10</v>
      </c>
      <c r="C19" s="8">
        <v>2011</v>
      </c>
      <c r="D19" s="8">
        <v>12</v>
      </c>
      <c r="E19" s="9" t="s">
        <v>36</v>
      </c>
      <c r="F19" s="9" t="s">
        <v>37</v>
      </c>
      <c r="G19" s="8" t="s">
        <v>38</v>
      </c>
      <c r="H19" s="8">
        <v>0</v>
      </c>
      <c r="I19" s="10">
        <v>3874.39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1:17" ht="33.75" x14ac:dyDescent="0.2">
      <c r="B20" s="23">
        <f>B19+1</f>
        <v>11</v>
      </c>
      <c r="C20" s="8">
        <v>2011</v>
      </c>
      <c r="D20" s="8">
        <v>12</v>
      </c>
      <c r="E20" s="9" t="s">
        <v>36</v>
      </c>
      <c r="F20" s="9" t="s">
        <v>39</v>
      </c>
      <c r="G20" s="8" t="s">
        <v>38</v>
      </c>
      <c r="H20" s="8">
        <v>0</v>
      </c>
      <c r="I20" s="10">
        <v>3659.14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1:17" ht="22.5" x14ac:dyDescent="0.2">
      <c r="B21" s="23">
        <f>B20+1</f>
        <v>12</v>
      </c>
      <c r="C21" s="8">
        <v>2011</v>
      </c>
      <c r="D21" s="8">
        <v>12</v>
      </c>
      <c r="E21" s="9" t="s">
        <v>51</v>
      </c>
      <c r="F21" s="9" t="s">
        <v>33</v>
      </c>
      <c r="G21" s="8" t="s">
        <v>34</v>
      </c>
      <c r="H21" s="8">
        <v>5</v>
      </c>
      <c r="I21" s="10">
        <v>2264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1:17" ht="22.5" x14ac:dyDescent="0.2">
      <c r="B22" s="23">
        <f>B21+1</f>
        <v>13</v>
      </c>
      <c r="C22" s="8">
        <v>2012</v>
      </c>
      <c r="D22" s="8">
        <v>6</v>
      </c>
      <c r="E22" s="9" t="s">
        <v>52</v>
      </c>
      <c r="F22" s="9" t="s">
        <v>53</v>
      </c>
      <c r="G22" s="8" t="s">
        <v>38</v>
      </c>
      <c r="H22" s="8">
        <v>12</v>
      </c>
      <c r="I22" s="10">
        <v>8997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54</v>
      </c>
    </row>
    <row r="23" spans="1:17" ht="22.5" x14ac:dyDescent="0.2">
      <c r="B23" s="23">
        <f>B22+1</f>
        <v>14</v>
      </c>
      <c r="C23" s="8">
        <v>2012</v>
      </c>
      <c r="D23" s="8">
        <v>6</v>
      </c>
      <c r="E23" s="9"/>
      <c r="F23" s="9" t="s">
        <v>55</v>
      </c>
      <c r="G23" s="8" t="s">
        <v>30</v>
      </c>
      <c r="H23" s="8">
        <v>1</v>
      </c>
      <c r="I23" s="10">
        <v>7247.07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56</v>
      </c>
    </row>
    <row r="24" spans="1:17" ht="22.5" x14ac:dyDescent="0.2">
      <c r="B24" s="23">
        <f>B23+1</f>
        <v>15</v>
      </c>
      <c r="C24" s="8">
        <v>2012</v>
      </c>
      <c r="D24" s="8">
        <v>7</v>
      </c>
      <c r="E24" s="9" t="s">
        <v>57</v>
      </c>
      <c r="F24" s="9" t="s">
        <v>58</v>
      </c>
      <c r="G24" s="8" t="s">
        <v>34</v>
      </c>
      <c r="H24" s="8">
        <v>12</v>
      </c>
      <c r="I24" s="10">
        <v>9991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54</v>
      </c>
    </row>
    <row r="25" spans="1:17" x14ac:dyDescent="0.2">
      <c r="B25" s="23">
        <f>B24+1</f>
        <v>16</v>
      </c>
      <c r="C25" s="8">
        <v>2012</v>
      </c>
      <c r="D25" s="8">
        <v>8</v>
      </c>
      <c r="E25" s="9" t="s">
        <v>59</v>
      </c>
      <c r="F25" s="9" t="s">
        <v>53</v>
      </c>
      <c r="G25" s="8" t="s">
        <v>38</v>
      </c>
      <c r="H25" s="8">
        <v>4.5</v>
      </c>
      <c r="I25" s="10">
        <v>1761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60</v>
      </c>
    </row>
    <row r="26" spans="1:17" ht="33.75" x14ac:dyDescent="0.2">
      <c r="B26" s="23">
        <f>B25+1</f>
        <v>17</v>
      </c>
      <c r="C26" s="8">
        <v>2012</v>
      </c>
      <c r="D26" s="8">
        <v>8</v>
      </c>
      <c r="E26" s="9" t="s">
        <v>61</v>
      </c>
      <c r="F26" s="9" t="s">
        <v>33</v>
      </c>
      <c r="G26" s="8" t="s">
        <v>34</v>
      </c>
      <c r="H26" s="8">
        <v>11</v>
      </c>
      <c r="I26" s="10">
        <v>6741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62</v>
      </c>
    </row>
    <row r="27" spans="1:17" ht="45" x14ac:dyDescent="0.2">
      <c r="B27" s="23">
        <f>B26+1</f>
        <v>18</v>
      </c>
      <c r="C27" s="8">
        <v>2012</v>
      </c>
      <c r="D27" s="8">
        <v>8</v>
      </c>
      <c r="E27" s="9" t="s">
        <v>63</v>
      </c>
      <c r="F27" s="9" t="s">
        <v>64</v>
      </c>
      <c r="G27" s="8" t="s">
        <v>38</v>
      </c>
      <c r="H27" s="8">
        <v>6</v>
      </c>
      <c r="I27" s="10">
        <v>4220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65</v>
      </c>
    </row>
    <row r="28" spans="1:17" ht="45" x14ac:dyDescent="0.2">
      <c r="B28" s="23">
        <f>B27+1</f>
        <v>19</v>
      </c>
      <c r="C28" s="8">
        <v>2012</v>
      </c>
      <c r="D28" s="8">
        <v>10</v>
      </c>
      <c r="E28" s="9" t="s">
        <v>66</v>
      </c>
      <c r="F28" s="9" t="s">
        <v>49</v>
      </c>
      <c r="G28" s="8" t="s">
        <v>30</v>
      </c>
      <c r="H28" s="8">
        <v>1</v>
      </c>
      <c r="I28" s="10">
        <v>69877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67</v>
      </c>
    </row>
    <row r="29" spans="1:17" ht="22.5" x14ac:dyDescent="0.2">
      <c r="B29" s="23">
        <f>B28+1</f>
        <v>20</v>
      </c>
      <c r="C29" s="8">
        <v>2012</v>
      </c>
      <c r="D29" s="8">
        <v>12</v>
      </c>
      <c r="E29" s="9" t="s">
        <v>36</v>
      </c>
      <c r="F29" s="9" t="s">
        <v>37</v>
      </c>
      <c r="G29" s="8" t="s">
        <v>38</v>
      </c>
      <c r="H29" s="8">
        <v>0</v>
      </c>
      <c r="I29" s="10">
        <v>3874.39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31</v>
      </c>
    </row>
    <row r="30" spans="1:17" ht="33.75" x14ac:dyDescent="0.2">
      <c r="B30" s="23">
        <f>B29+1</f>
        <v>21</v>
      </c>
      <c r="C30" s="8">
        <v>2012</v>
      </c>
      <c r="D30" s="8">
        <v>12</v>
      </c>
      <c r="E30" s="9" t="s">
        <v>36</v>
      </c>
      <c r="F30" s="9" t="s">
        <v>39</v>
      </c>
      <c r="G30" s="8" t="s">
        <v>38</v>
      </c>
      <c r="H30" s="8">
        <v>0</v>
      </c>
      <c r="I30" s="10">
        <v>3659.14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31</v>
      </c>
    </row>
    <row r="31" spans="1:17" ht="12" x14ac:dyDescent="0.2">
      <c r="A31" s="17"/>
      <c r="B31" s="3"/>
      <c r="C31" s="3"/>
      <c r="D31" s="11"/>
      <c r="E31" s="11"/>
      <c r="F31" s="11"/>
      <c r="G31" s="11"/>
      <c r="H31" s="11"/>
      <c r="I31" s="12">
        <f>SUM($I$10:$I$30)</f>
        <v>221701.56000000003</v>
      </c>
      <c r="J31" s="13" t="e">
        <f>SUM($J$10:$J$30)</f>
        <v>#NAME?</v>
      </c>
      <c r="K31" s="13" t="e">
        <f>SUM($K$10:$K$30)</f>
        <v>#NAME?</v>
      </c>
      <c r="L31" s="13" t="e">
        <f>SUM($L$10:$L$30)</f>
        <v>#NAME?</v>
      </c>
      <c r="M31" s="13" t="e">
        <f>SUM($M$10:$M$30)</f>
        <v>#NAME?</v>
      </c>
      <c r="N31" s="13" t="e">
        <f>SUM($N$10:$N$30)</f>
        <v>#NAME?</v>
      </c>
      <c r="O31" s="13"/>
      <c r="P31" s="13"/>
      <c r="Q31" s="13"/>
    </row>
    <row r="34" spans="2:3" x14ac:dyDescent="0.2">
      <c r="B34" s="1" t="str">
        <f>XLRPARAMS_comment</f>
        <v/>
      </c>
    </row>
    <row r="36" spans="2:3" ht="12.75" x14ac:dyDescent="0.2">
      <c r="B36" s="18"/>
      <c r="C36" s="18"/>
    </row>
    <row r="37" spans="2:3" ht="12.75" x14ac:dyDescent="0.2">
      <c r="B37" s="18" t="s">
        <v>114</v>
      </c>
      <c r="C37" s="18"/>
    </row>
    <row r="38" spans="2:3" ht="12.75" x14ac:dyDescent="0.2">
      <c r="B38" s="4"/>
      <c r="C38" s="4"/>
    </row>
    <row r="39" spans="2:3" x14ac:dyDescent="0.2">
      <c r="B39" s="1" t="s">
        <v>21</v>
      </c>
    </row>
    <row r="41" spans="2:3" x14ac:dyDescent="0.2">
      <c r="C4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30">
    <cfRule type="expression" dxfId="4" priority="5" stopIfTrue="1">
      <formula>#REF!='TRUE'</formula>
    </cfRule>
  </conditionalFormatting>
  <conditionalFormatting sqref="B31:C31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49"/>
  <sheetViews>
    <sheetView tabSelected="1" workbookViewId="0">
      <selection activeCell="V35" sqref="V35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2:26" ht="6.75" customHeight="1" x14ac:dyDescent="0.2"/>
    <row r="2" spans="2:26" ht="18.75" x14ac:dyDescent="0.3">
      <c r="B2" s="2" t="s">
        <v>12</v>
      </c>
      <c r="C2" s="2"/>
      <c r="S2" s="26">
        <f>XLRPARAMS_exportPath</f>
        <v>0</v>
      </c>
    </row>
    <row r="3" spans="2:26" ht="18.75" x14ac:dyDescent="0.3">
      <c r="B3" s="2" t="s">
        <v>20</v>
      </c>
      <c r="C3" s="2"/>
      <c r="S3" s="26">
        <f>XLRPARAMS_exportPath2</f>
        <v>0</v>
      </c>
    </row>
    <row r="4" spans="2:26" ht="18.75" x14ac:dyDescent="0.3">
      <c r="B4" s="2" t="str">
        <f>XLRPARAMS_title</f>
        <v>на доме № 6/1 по ул. ПОПОВА</v>
      </c>
      <c r="C4" s="2"/>
      <c r="D4" s="3"/>
      <c r="E4" s="3"/>
      <c r="F4" s="4"/>
    </row>
    <row r="5" spans="2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2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2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2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2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2:26" ht="22.5" x14ac:dyDescent="0.2">
      <c r="B10" s="23">
        <f>B9+1</f>
        <v>1</v>
      </c>
      <c r="C10" s="8">
        <v>2010</v>
      </c>
      <c r="D10" s="8">
        <v>10</v>
      </c>
      <c r="E10" s="9" t="s">
        <v>68</v>
      </c>
      <c r="F10" s="9" t="s">
        <v>69</v>
      </c>
      <c r="G10" s="8" t="s">
        <v>34</v>
      </c>
      <c r="H10" s="8">
        <v>754</v>
      </c>
      <c r="I10" s="10">
        <v>17537.79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2:26" ht="22.5" x14ac:dyDescent="0.2">
      <c r="B11" s="23">
        <f t="shared" ref="B11:B38" si="0">B10+1</f>
        <v>2</v>
      </c>
      <c r="C11" s="8">
        <v>2011</v>
      </c>
      <c r="D11" s="8">
        <v>1</v>
      </c>
      <c r="E11" s="9" t="s">
        <v>70</v>
      </c>
      <c r="F11" s="9" t="s">
        <v>71</v>
      </c>
      <c r="G11" s="8" t="s">
        <v>34</v>
      </c>
      <c r="H11" s="8">
        <v>21</v>
      </c>
      <c r="I11" s="10">
        <v>1215.7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</row>
    <row r="12" spans="2:26" x14ac:dyDescent="0.2">
      <c r="B12" s="23">
        <f t="shared" si="0"/>
        <v>3</v>
      </c>
      <c r="C12" s="8">
        <v>2011</v>
      </c>
      <c r="D12" s="8">
        <v>2</v>
      </c>
      <c r="E12" s="9" t="s">
        <v>72</v>
      </c>
      <c r="F12" s="9" t="s">
        <v>73</v>
      </c>
      <c r="G12" s="8" t="s">
        <v>30</v>
      </c>
      <c r="H12" s="8">
        <v>1</v>
      </c>
      <c r="I12" s="10">
        <v>5719.23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2:26" ht="22.5" x14ac:dyDescent="0.2">
      <c r="B13" s="23">
        <f t="shared" si="0"/>
        <v>4</v>
      </c>
      <c r="C13" s="8">
        <v>2011</v>
      </c>
      <c r="D13" s="8">
        <v>3</v>
      </c>
      <c r="E13" s="9" t="s">
        <v>28</v>
      </c>
      <c r="F13" s="9" t="s">
        <v>71</v>
      </c>
      <c r="G13" s="8" t="s">
        <v>34</v>
      </c>
      <c r="H13" s="8">
        <v>34</v>
      </c>
      <c r="I13" s="10">
        <v>1980.62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2:26" ht="22.5" x14ac:dyDescent="0.2">
      <c r="B14" s="23">
        <f t="shared" si="0"/>
        <v>5</v>
      </c>
      <c r="C14" s="8">
        <v>2011</v>
      </c>
      <c r="D14" s="8">
        <v>3</v>
      </c>
      <c r="E14" s="9" t="s">
        <v>74</v>
      </c>
      <c r="F14" s="9" t="s">
        <v>71</v>
      </c>
      <c r="G14" s="8" t="s">
        <v>34</v>
      </c>
      <c r="H14" s="8">
        <v>40</v>
      </c>
      <c r="I14" s="10">
        <v>2330.12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2:26" x14ac:dyDescent="0.2">
      <c r="B15" s="23">
        <f t="shared" si="0"/>
        <v>6</v>
      </c>
      <c r="C15" s="8">
        <v>2011</v>
      </c>
      <c r="D15" s="8">
        <v>4</v>
      </c>
      <c r="E15" s="9"/>
      <c r="F15" s="9" t="s">
        <v>75</v>
      </c>
      <c r="G15" s="8" t="s">
        <v>30</v>
      </c>
      <c r="H15" s="8">
        <v>2</v>
      </c>
      <c r="I15" s="10">
        <v>18500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2:26" x14ac:dyDescent="0.2">
      <c r="B16" s="23">
        <f t="shared" si="0"/>
        <v>7</v>
      </c>
      <c r="C16" s="8">
        <v>2011</v>
      </c>
      <c r="D16" s="8">
        <v>7</v>
      </c>
      <c r="E16" s="9" t="s">
        <v>76</v>
      </c>
      <c r="F16" s="9" t="s">
        <v>77</v>
      </c>
      <c r="G16" s="8" t="s">
        <v>38</v>
      </c>
      <c r="H16" s="8">
        <v>407</v>
      </c>
      <c r="I16" s="10">
        <v>2035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78</v>
      </c>
    </row>
    <row r="17" spans="2:17" x14ac:dyDescent="0.2">
      <c r="B17" s="23">
        <f t="shared" si="0"/>
        <v>8</v>
      </c>
      <c r="C17" s="8">
        <v>2011</v>
      </c>
      <c r="D17" s="8">
        <v>8</v>
      </c>
      <c r="E17" s="9" t="s">
        <v>79</v>
      </c>
      <c r="F17" s="9" t="s">
        <v>80</v>
      </c>
      <c r="G17" s="8" t="s">
        <v>34</v>
      </c>
      <c r="H17" s="8">
        <v>9</v>
      </c>
      <c r="I17" s="10">
        <v>1316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2:17" x14ac:dyDescent="0.2">
      <c r="B18" s="23">
        <f t="shared" si="0"/>
        <v>9</v>
      </c>
      <c r="C18" s="8">
        <v>2011</v>
      </c>
      <c r="D18" s="8">
        <v>8</v>
      </c>
      <c r="E18" s="9" t="s">
        <v>81</v>
      </c>
      <c r="F18" s="9" t="s">
        <v>82</v>
      </c>
      <c r="G18" s="8" t="s">
        <v>38</v>
      </c>
      <c r="H18" s="8">
        <v>12</v>
      </c>
      <c r="I18" s="10">
        <v>1929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83</v>
      </c>
    </row>
    <row r="19" spans="2:17" x14ac:dyDescent="0.2">
      <c r="B19" s="23">
        <f t="shared" si="0"/>
        <v>10</v>
      </c>
      <c r="C19" s="8">
        <v>2011</v>
      </c>
      <c r="D19" s="8">
        <v>10</v>
      </c>
      <c r="E19" s="9"/>
      <c r="F19" s="9" t="s">
        <v>80</v>
      </c>
      <c r="G19" s="8" t="s">
        <v>34</v>
      </c>
      <c r="H19" s="8">
        <v>6</v>
      </c>
      <c r="I19" s="10">
        <v>726.7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2:17" ht="22.5" x14ac:dyDescent="0.2">
      <c r="B20" s="23">
        <f t="shared" si="0"/>
        <v>11</v>
      </c>
      <c r="C20" s="8">
        <v>2011</v>
      </c>
      <c r="D20" s="8">
        <v>11</v>
      </c>
      <c r="E20" s="9" t="s">
        <v>84</v>
      </c>
      <c r="F20" s="9" t="s">
        <v>85</v>
      </c>
      <c r="G20" s="8" t="s">
        <v>86</v>
      </c>
      <c r="H20" s="8">
        <v>1780.8</v>
      </c>
      <c r="I20" s="10">
        <v>3373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2:17" ht="33.75" x14ac:dyDescent="0.2">
      <c r="B21" s="23">
        <f t="shared" si="0"/>
        <v>12</v>
      </c>
      <c r="C21" s="8">
        <v>2011</v>
      </c>
      <c r="D21" s="8">
        <v>12</v>
      </c>
      <c r="E21" s="9" t="s">
        <v>87</v>
      </c>
      <c r="F21" s="9" t="s">
        <v>88</v>
      </c>
      <c r="G21" s="8" t="s">
        <v>30</v>
      </c>
      <c r="H21" s="8">
        <v>1</v>
      </c>
      <c r="I21" s="10">
        <v>609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2:17" ht="22.5" x14ac:dyDescent="0.2">
      <c r="B22" s="23">
        <f t="shared" si="0"/>
        <v>13</v>
      </c>
      <c r="C22" s="8">
        <v>2011</v>
      </c>
      <c r="D22" s="8">
        <v>12</v>
      </c>
      <c r="E22" s="9" t="s">
        <v>89</v>
      </c>
      <c r="F22" s="9" t="s">
        <v>71</v>
      </c>
      <c r="G22" s="8" t="s">
        <v>34</v>
      </c>
      <c r="H22" s="8">
        <v>5</v>
      </c>
      <c r="I22" s="10">
        <v>220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31</v>
      </c>
    </row>
    <row r="23" spans="2:17" ht="22.5" x14ac:dyDescent="0.2">
      <c r="B23" s="23">
        <f t="shared" si="0"/>
        <v>14</v>
      </c>
      <c r="C23" s="8">
        <v>2012</v>
      </c>
      <c r="D23" s="8">
        <v>2</v>
      </c>
      <c r="E23" s="9" t="s">
        <v>90</v>
      </c>
      <c r="F23" s="9" t="s">
        <v>91</v>
      </c>
      <c r="G23" s="8" t="s">
        <v>38</v>
      </c>
      <c r="H23" s="8">
        <v>48</v>
      </c>
      <c r="I23" s="10">
        <v>2246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2:17" x14ac:dyDescent="0.2">
      <c r="B24" s="23">
        <f t="shared" si="0"/>
        <v>15</v>
      </c>
      <c r="C24" s="8">
        <v>2012</v>
      </c>
      <c r="D24" s="8">
        <v>4</v>
      </c>
      <c r="E24" s="9" t="s">
        <v>92</v>
      </c>
      <c r="F24" s="9" t="s">
        <v>93</v>
      </c>
      <c r="G24" s="8" t="s">
        <v>34</v>
      </c>
      <c r="H24" s="8">
        <v>2.5</v>
      </c>
      <c r="I24" s="10">
        <v>3118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2:17" x14ac:dyDescent="0.2">
      <c r="B25" s="23">
        <f t="shared" si="0"/>
        <v>16</v>
      </c>
      <c r="C25" s="8">
        <v>2012</v>
      </c>
      <c r="D25" s="8">
        <v>4</v>
      </c>
      <c r="E25" s="9" t="s">
        <v>94</v>
      </c>
      <c r="F25" s="9" t="s">
        <v>80</v>
      </c>
      <c r="G25" s="8" t="s">
        <v>34</v>
      </c>
      <c r="H25" s="8">
        <v>6</v>
      </c>
      <c r="I25" s="10">
        <v>801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2:17" ht="22.5" x14ac:dyDescent="0.2">
      <c r="B26" s="23">
        <f t="shared" si="0"/>
        <v>17</v>
      </c>
      <c r="C26" s="8">
        <v>2012</v>
      </c>
      <c r="D26" s="8">
        <v>4</v>
      </c>
      <c r="E26" s="9" t="s">
        <v>28</v>
      </c>
      <c r="F26" s="9" t="s">
        <v>69</v>
      </c>
      <c r="G26" s="8" t="s">
        <v>34</v>
      </c>
      <c r="H26" s="8">
        <v>754</v>
      </c>
      <c r="I26" s="10">
        <v>18390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31</v>
      </c>
    </row>
    <row r="27" spans="2:17" ht="22.5" x14ac:dyDescent="0.2">
      <c r="B27" s="23">
        <f t="shared" si="0"/>
        <v>18</v>
      </c>
      <c r="C27" s="8">
        <v>2012</v>
      </c>
      <c r="D27" s="8">
        <v>4</v>
      </c>
      <c r="E27" s="9" t="s">
        <v>95</v>
      </c>
      <c r="F27" s="9" t="s">
        <v>96</v>
      </c>
      <c r="G27" s="8" t="s">
        <v>30</v>
      </c>
      <c r="H27" s="8">
        <v>1</v>
      </c>
      <c r="I27" s="10">
        <v>1691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31</v>
      </c>
    </row>
    <row r="28" spans="2:17" ht="33.75" x14ac:dyDescent="0.2">
      <c r="B28" s="23">
        <f t="shared" si="0"/>
        <v>19</v>
      </c>
      <c r="C28" s="8">
        <v>2012</v>
      </c>
      <c r="D28" s="8">
        <v>5</v>
      </c>
      <c r="E28" s="9" t="s">
        <v>97</v>
      </c>
      <c r="F28" s="9" t="s">
        <v>98</v>
      </c>
      <c r="G28" s="8" t="s">
        <v>38</v>
      </c>
      <c r="H28" s="8">
        <v>120.2</v>
      </c>
      <c r="I28" s="10">
        <v>6990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31</v>
      </c>
    </row>
    <row r="29" spans="2:17" ht="45" x14ac:dyDescent="0.2">
      <c r="B29" s="23">
        <f t="shared" si="0"/>
        <v>20</v>
      </c>
      <c r="C29" s="8">
        <v>2012</v>
      </c>
      <c r="D29" s="8">
        <v>5</v>
      </c>
      <c r="E29" s="9" t="s">
        <v>99</v>
      </c>
      <c r="F29" s="9" t="s">
        <v>98</v>
      </c>
      <c r="G29" s="8" t="s">
        <v>38</v>
      </c>
      <c r="H29" s="8">
        <v>65</v>
      </c>
      <c r="I29" s="10">
        <v>5772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31</v>
      </c>
    </row>
    <row r="30" spans="2:17" ht="22.5" x14ac:dyDescent="0.2">
      <c r="B30" s="23">
        <f t="shared" si="0"/>
        <v>21</v>
      </c>
      <c r="C30" s="8">
        <v>2012</v>
      </c>
      <c r="D30" s="8">
        <v>6</v>
      </c>
      <c r="E30" s="9" t="s">
        <v>100</v>
      </c>
      <c r="F30" s="9" t="s">
        <v>101</v>
      </c>
      <c r="G30" s="8" t="s">
        <v>30</v>
      </c>
      <c r="H30" s="8">
        <v>1</v>
      </c>
      <c r="I30" s="10">
        <v>788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31</v>
      </c>
    </row>
    <row r="31" spans="2:17" x14ac:dyDescent="0.2">
      <c r="B31" s="23">
        <f t="shared" si="0"/>
        <v>22</v>
      </c>
      <c r="C31" s="8">
        <v>2012</v>
      </c>
      <c r="D31" s="8">
        <v>9</v>
      </c>
      <c r="E31" s="9" t="s">
        <v>102</v>
      </c>
      <c r="F31" s="9" t="s">
        <v>103</v>
      </c>
      <c r="G31" s="8" t="s">
        <v>38</v>
      </c>
      <c r="H31" s="8">
        <v>0.6</v>
      </c>
      <c r="I31" s="10">
        <v>158.75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31</v>
      </c>
    </row>
    <row r="32" spans="2:17" ht="33.75" x14ac:dyDescent="0.2">
      <c r="B32" s="23">
        <f t="shared" si="0"/>
        <v>23</v>
      </c>
      <c r="C32" s="8">
        <v>2012</v>
      </c>
      <c r="D32" s="8">
        <v>9</v>
      </c>
      <c r="E32" s="9" t="s">
        <v>104</v>
      </c>
      <c r="F32" s="9" t="s">
        <v>105</v>
      </c>
      <c r="G32" s="8" t="s">
        <v>30</v>
      </c>
      <c r="H32" s="8">
        <v>3</v>
      </c>
      <c r="I32" s="10">
        <v>1703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31</v>
      </c>
    </row>
    <row r="33" spans="1:17" ht="22.5" x14ac:dyDescent="0.2">
      <c r="B33" s="23">
        <f t="shared" si="0"/>
        <v>24</v>
      </c>
      <c r="C33" s="8">
        <v>2012</v>
      </c>
      <c r="D33" s="8">
        <v>10</v>
      </c>
      <c r="E33" s="9" t="s">
        <v>108</v>
      </c>
      <c r="F33" s="9"/>
      <c r="G33" s="8" t="s">
        <v>38</v>
      </c>
      <c r="H33" s="8">
        <v>20</v>
      </c>
      <c r="I33" s="10">
        <v>4691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31</v>
      </c>
    </row>
    <row r="34" spans="1:17" ht="33.75" x14ac:dyDescent="0.2">
      <c r="B34" s="23">
        <f t="shared" si="0"/>
        <v>25</v>
      </c>
      <c r="C34" s="8">
        <v>2012</v>
      </c>
      <c r="D34" s="8">
        <v>10</v>
      </c>
      <c r="E34" s="9" t="s">
        <v>106</v>
      </c>
      <c r="F34" s="9" t="s">
        <v>107</v>
      </c>
      <c r="G34" s="8" t="s">
        <v>34</v>
      </c>
      <c r="H34" s="8">
        <v>754</v>
      </c>
      <c r="I34" s="10">
        <v>9375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31</v>
      </c>
    </row>
    <row r="35" spans="1:17" ht="33.75" x14ac:dyDescent="0.2">
      <c r="B35" s="23">
        <f t="shared" si="0"/>
        <v>26</v>
      </c>
      <c r="C35" s="8">
        <v>2012</v>
      </c>
      <c r="D35" s="8">
        <v>11</v>
      </c>
      <c r="E35" s="9" t="s">
        <v>111</v>
      </c>
      <c r="F35" s="9" t="s">
        <v>112</v>
      </c>
      <c r="G35" s="8" t="s">
        <v>30</v>
      </c>
      <c r="H35" s="8">
        <v>1</v>
      </c>
      <c r="I35" s="10">
        <v>470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31</v>
      </c>
    </row>
    <row r="36" spans="1:17" ht="22.5" x14ac:dyDescent="0.2">
      <c r="B36" s="23">
        <f t="shared" si="0"/>
        <v>27</v>
      </c>
      <c r="C36" s="8">
        <v>2012</v>
      </c>
      <c r="D36" s="8">
        <v>11</v>
      </c>
      <c r="E36" s="9" t="s">
        <v>109</v>
      </c>
      <c r="F36" s="9"/>
      <c r="G36" s="8" t="s">
        <v>30</v>
      </c>
      <c r="H36" s="8">
        <v>2</v>
      </c>
      <c r="I36" s="10">
        <v>853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31</v>
      </c>
    </row>
    <row r="37" spans="1:17" ht="22.5" x14ac:dyDescent="0.2">
      <c r="B37" s="23">
        <f t="shared" si="0"/>
        <v>28</v>
      </c>
      <c r="C37" s="8">
        <v>2012</v>
      </c>
      <c r="D37" s="8">
        <v>11</v>
      </c>
      <c r="E37" s="9" t="s">
        <v>110</v>
      </c>
      <c r="F37" s="9" t="s">
        <v>91</v>
      </c>
      <c r="G37" s="8" t="s">
        <v>38</v>
      </c>
      <c r="H37" s="8">
        <v>52</v>
      </c>
      <c r="I37" s="10">
        <v>1696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31</v>
      </c>
    </row>
    <row r="38" spans="1:17" ht="45" x14ac:dyDescent="0.2">
      <c r="B38" s="23">
        <f t="shared" si="0"/>
        <v>29</v>
      </c>
      <c r="C38" s="8">
        <v>2012</v>
      </c>
      <c r="D38" s="8">
        <v>12</v>
      </c>
      <c r="E38" s="9" t="s">
        <v>113</v>
      </c>
      <c r="F38" s="9" t="s">
        <v>64</v>
      </c>
      <c r="G38" s="8" t="s">
        <v>38</v>
      </c>
      <c r="H38" s="8">
        <v>8.8000000000000007</v>
      </c>
      <c r="I38" s="10">
        <v>4646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31</v>
      </c>
    </row>
    <row r="39" spans="1:17" ht="12" x14ac:dyDescent="0.2">
      <c r="A39" s="17"/>
      <c r="B39" s="3"/>
      <c r="C39" s="3"/>
      <c r="D39" s="11"/>
      <c r="E39" s="11"/>
      <c r="F39" s="11"/>
      <c r="G39" s="11"/>
      <c r="H39" s="11"/>
      <c r="I39" s="12"/>
      <c r="J39" s="13" t="e">
        <f>SUM($J$10:$J$38)</f>
        <v>#NAME?</v>
      </c>
      <c r="K39" s="13" t="e">
        <f>SUM($K$10:$K$38)</f>
        <v>#NAME?</v>
      </c>
      <c r="L39" s="13" t="e">
        <f>SUM($L$10:$L$38)</f>
        <v>#NAME?</v>
      </c>
      <c r="M39" s="13" t="e">
        <f>SUM($M$10:$M$38)</f>
        <v>#NAME?</v>
      </c>
      <c r="N39" s="13" t="e">
        <f>SUM($N$10:$N$38)</f>
        <v>#NAME?</v>
      </c>
      <c r="O39" s="13"/>
      <c r="P39" s="13"/>
      <c r="Q39" s="13"/>
    </row>
    <row r="41" spans="1:17" x14ac:dyDescent="0.2">
      <c r="B41" s="1" t="s">
        <v>19</v>
      </c>
    </row>
    <row r="44" spans="1:17" ht="12.75" x14ac:dyDescent="0.2">
      <c r="B44" s="18"/>
      <c r="C44" s="18"/>
    </row>
    <row r="45" spans="1:17" ht="12.75" x14ac:dyDescent="0.2">
      <c r="B45" s="18" t="s">
        <v>114</v>
      </c>
      <c r="C45" s="18"/>
    </row>
    <row r="46" spans="1:17" ht="12.75" x14ac:dyDescent="0.2">
      <c r="B46" s="4"/>
      <c r="C46" s="4"/>
    </row>
    <row r="47" spans="1:17" x14ac:dyDescent="0.2">
      <c r="B47" s="1" t="s">
        <v>21</v>
      </c>
    </row>
    <row r="49" spans="3:3" x14ac:dyDescent="0.2">
      <c r="C49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D4:E6 B10:Q38">
    <cfRule type="expression" dxfId="2" priority="5" stopIfTrue="1">
      <formula>#REF!='TRUE'</formula>
    </cfRule>
  </conditionalFormatting>
  <conditionalFormatting sqref="B39:C39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2013-02-11T10:40:38Z</dcterms:modified>
</cp:coreProperties>
</file>