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Ремонт!$A$10:$Q$34</definedName>
    <definedName name="detailRange3">Содержание!$A$10:$Q$53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20" i="3" l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N52" i="3"/>
  <c r="M52" i="3"/>
  <c r="L52" i="3"/>
  <c r="K52" i="3"/>
  <c r="J52" i="3"/>
  <c r="N51" i="3"/>
  <c r="M51" i="3"/>
  <c r="L51" i="3"/>
  <c r="K51" i="3"/>
  <c r="J51" i="3"/>
  <c r="N50" i="3"/>
  <c r="M50" i="3"/>
  <c r="L50" i="3"/>
  <c r="K50" i="3"/>
  <c r="J50" i="3"/>
  <c r="N49" i="3"/>
  <c r="M49" i="3"/>
  <c r="L49" i="3"/>
  <c r="K49" i="3"/>
  <c r="J49" i="3"/>
  <c r="N48" i="3"/>
  <c r="M48" i="3"/>
  <c r="L48" i="3"/>
  <c r="K48" i="3"/>
  <c r="J48" i="3"/>
  <c r="N47" i="3"/>
  <c r="M47" i="3"/>
  <c r="L47" i="3"/>
  <c r="K47" i="3"/>
  <c r="J47" i="3"/>
  <c r="N46" i="3"/>
  <c r="M46" i="3"/>
  <c r="L46" i="3"/>
  <c r="K46" i="3"/>
  <c r="J46" i="3"/>
  <c r="N45" i="3"/>
  <c r="M45" i="3"/>
  <c r="L45" i="3"/>
  <c r="K45" i="3"/>
  <c r="J45" i="3"/>
  <c r="N44" i="3"/>
  <c r="M44" i="3"/>
  <c r="L44" i="3"/>
  <c r="K44" i="3"/>
  <c r="J44" i="3"/>
  <c r="N43" i="3"/>
  <c r="M43" i="3"/>
  <c r="L43" i="3"/>
  <c r="K43" i="3"/>
  <c r="J43" i="3"/>
  <c r="N42" i="3"/>
  <c r="M42" i="3"/>
  <c r="L42" i="3"/>
  <c r="K42" i="3"/>
  <c r="J42" i="3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53" i="3" s="1"/>
  <c r="M10" i="3"/>
  <c r="M53" i="3" s="1"/>
  <c r="L10" i="3"/>
  <c r="L53" i="3" s="1"/>
  <c r="K10" i="3"/>
  <c r="K53" i="3" s="1"/>
  <c r="J10" i="3"/>
  <c r="J53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I34" i="2"/>
  <c r="N33" i="2"/>
  <c r="M33" i="2"/>
  <c r="L33" i="2"/>
  <c r="K33" i="2"/>
  <c r="J33" i="2"/>
  <c r="N32" i="2"/>
  <c r="M32" i="2"/>
  <c r="L32" i="2"/>
  <c r="K32" i="2"/>
  <c r="J32" i="2"/>
  <c r="N31" i="2"/>
  <c r="M31" i="2"/>
  <c r="L31" i="2"/>
  <c r="K31" i="2"/>
  <c r="J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34" i="2" s="1"/>
  <c r="M10" i="2"/>
  <c r="M34" i="2" s="1"/>
  <c r="L10" i="2"/>
  <c r="L34" i="2" s="1"/>
  <c r="K10" i="2"/>
  <c r="K34" i="2" s="1"/>
  <c r="J10" i="2"/>
  <c r="J34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5" i="4"/>
  <c r="B5" i="3"/>
  <c r="B5" i="2"/>
  <c r="S3" i="3"/>
  <c r="S2" i="3"/>
  <c r="S3" i="2"/>
  <c r="S2" i="2"/>
  <c r="B6" i="3"/>
  <c r="B4" i="3"/>
  <c r="B37" i="2"/>
  <c r="B6" i="2"/>
  <c r="B4" i="2"/>
</calcChain>
</file>

<file path=xl/sharedStrings.xml><?xml version="1.0" encoding="utf-8"?>
<sst xmlns="http://schemas.openxmlformats.org/spreadsheetml/2006/main" count="319" uniqueCount="134">
  <si>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</si>
  <si>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</si>
  <si>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</si>
  <si>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</si>
  <si>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</si>
  <si>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</si>
  <si>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</si>
  <si>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</si>
  <si>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</si>
  <si>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</si>
  <si>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</si>
  <si>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</si>
  <si>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</si>
  <si>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</si>
  <si>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</si>
  <si>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</si>
  <si>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</si>
  <si>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</si>
  <si>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</si>
  <si>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</si>
  <si>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</si>
  <si>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</si>
  <si>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</si>
  <si>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</si>
  <si>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326 по ул. ЧЕХОВА</t>
  </si>
  <si>
    <t>за период c 01.01.2010 по 31.12.2012</t>
  </si>
  <si>
    <t/>
  </si>
  <si>
    <t>Управляющая компания ООО "УК "Западное" с 01.01.2010</t>
  </si>
  <si>
    <t>кв.34</t>
  </si>
  <si>
    <t>Смена отдельных участков трубопроводов D32мм (ГВС)</t>
  </si>
  <si>
    <t>п.м.</t>
  </si>
  <si>
    <t>Выполнено</t>
  </si>
  <si>
    <t>вход в подвал, ступени</t>
  </si>
  <si>
    <t>Ремонт цементной стяжки  полов</t>
  </si>
  <si>
    <t>кв.м</t>
  </si>
  <si>
    <t>левое крыло</t>
  </si>
  <si>
    <t>Смена труб внутреннего водостока (чугунных) 100 мм</t>
  </si>
  <si>
    <t>прием инспектора.Выполнено.</t>
  </si>
  <si>
    <t>кв34 Прим.ХВС</t>
  </si>
  <si>
    <t>Выполнено.Предписание №4721-И</t>
  </si>
  <si>
    <t>кв9,10</t>
  </si>
  <si>
    <t>Смена отдельных участков трубопроводов D 25 (ГВС)</t>
  </si>
  <si>
    <t>Выполнено по 05сл.</t>
  </si>
  <si>
    <t>кв.178</t>
  </si>
  <si>
    <t>Выполнено по АДС 05</t>
  </si>
  <si>
    <t>кв.7, D 40 мм</t>
  </si>
  <si>
    <t>Смена отдельных участков трубопроводов D50мм (ГВС)</t>
  </si>
  <si>
    <t>Смена рулонных кровель из наплавляемых материалов в 2 слоя</t>
  </si>
  <si>
    <t>Выполнено подрядной организацией ООО "ДСК". Акт № 1</t>
  </si>
  <si>
    <t>За 12 месяцев</t>
  </si>
  <si>
    <t>Услуги Банков и почты по приему платежей</t>
  </si>
  <si>
    <t>Услуги ЕРКЦ по печати, начислению, перерасчетам и доставке квитанций</t>
  </si>
  <si>
    <t>подъезд 1 и 2</t>
  </si>
  <si>
    <t>Протокол приоритетности Выполнено по плану</t>
  </si>
  <si>
    <t>Установка газовой плиты 4-х камфорочных</t>
  </si>
  <si>
    <t>шт.</t>
  </si>
  <si>
    <t>Выполнено ОАО "Таганрогмежрайгаз"</t>
  </si>
  <si>
    <t>кв.132-143 щит этажный</t>
  </si>
  <si>
    <t>Электромонтажные работы</t>
  </si>
  <si>
    <t>Выполнено ООО "Энергостройкомплекс"</t>
  </si>
  <si>
    <t>кв.36-46,2 этаж</t>
  </si>
  <si>
    <t>Ремонт групповых щитков на лестничных клетках со сменой автоматов</t>
  </si>
  <si>
    <t>Выполнено ИП Буршит М.А.</t>
  </si>
  <si>
    <t>кв.67, Применительно ХВС</t>
  </si>
  <si>
    <t>кв.67</t>
  </si>
  <si>
    <t>кв.98</t>
  </si>
  <si>
    <t>Смена внутреннего водостока из труб ПХВ ф 100 мм</t>
  </si>
  <si>
    <t>кв.14, применительно ХВС ф40мм</t>
  </si>
  <si>
    <t>АДС-05, выполнено</t>
  </si>
  <si>
    <t>кв.23, применительно ХВС ф25,40мм</t>
  </si>
  <si>
    <t>подвал (кв.1)</t>
  </si>
  <si>
    <t>Смена труб канализации Ф до 100мм</t>
  </si>
  <si>
    <t>Выполнено, АДС-05</t>
  </si>
  <si>
    <t>ЦО</t>
  </si>
  <si>
    <t>Гидравлические испытания трубопровода Ф до 100мм</t>
  </si>
  <si>
    <t>ливневка</t>
  </si>
  <si>
    <t>Очистка канализационной сети (внутренней)</t>
  </si>
  <si>
    <t>выход на кровлю</t>
  </si>
  <si>
    <t>Смена лестниц деревянных</t>
  </si>
  <si>
    <t>ревизия</t>
  </si>
  <si>
    <t>Установка вентиля D до 32 мм</t>
  </si>
  <si>
    <t>ревизия кранов</t>
  </si>
  <si>
    <t>подвал</t>
  </si>
  <si>
    <t>Дератизация помещений</t>
  </si>
  <si>
    <t>Выполнено подрядной организацией ООО "Центр Сфера". Акт № 9</t>
  </si>
  <si>
    <t>Дезинсекция помещений</t>
  </si>
  <si>
    <t>Выполнено подрядной организацией ООО "Центр Сфера". Акт № 44</t>
  </si>
  <si>
    <t>применительно, навеска табличек на подъезды</t>
  </si>
  <si>
    <t>Навеска ящиков почтовых (на 6 отделений)</t>
  </si>
  <si>
    <t>подвал, ЦО</t>
  </si>
  <si>
    <t>Ремонт задвижки D до 100 мм без снятия с места</t>
  </si>
  <si>
    <t>подвал, перемонтаж</t>
  </si>
  <si>
    <t>Применительно смена сопла</t>
  </si>
  <si>
    <t>Установка заглушек на трубопроводах диаметром до 50мм</t>
  </si>
  <si>
    <t>Ремонт дверного блока</t>
  </si>
  <si>
    <t>Хлорирование</t>
  </si>
  <si>
    <t>кв.123 Применительно переврезка стояка ГВС</t>
  </si>
  <si>
    <t>Прокладка трубопроводов водоснабжения  32 мм (ГВС или ХВС)</t>
  </si>
  <si>
    <t>кв.207-208 Применительно ХВС,ревиз з/арм.</t>
  </si>
  <si>
    <t>Применительно труб-да ГВС</t>
  </si>
  <si>
    <t>Изоляция трубопроводов матами минераловатымим марки 75,10</t>
  </si>
  <si>
    <t>м3</t>
  </si>
  <si>
    <t>Ремонт запорной арматуры без снятия с места D 25 мм ЦО</t>
  </si>
  <si>
    <t>Применительно внутренняяя система ЦО</t>
  </si>
  <si>
    <t>Выполнено подрядной орг-ей ООО "Партэк"</t>
  </si>
  <si>
    <t>кв.165-166 Применительно ревизия вентиля ЦО</t>
  </si>
  <si>
    <t>кв.154 Применительно ЦО</t>
  </si>
  <si>
    <t>Смена сгонов у трубопроводов D до 20 мм</t>
  </si>
  <si>
    <t>Применительно подвал</t>
  </si>
  <si>
    <t>Выполнено подрядной орг-ей ИП Шубин</t>
  </si>
  <si>
    <t>В перемычке(слесарка)</t>
  </si>
  <si>
    <t>кв.23, Применительно ХВС D40</t>
  </si>
  <si>
    <t>кв.20-21</t>
  </si>
  <si>
    <t>Применительно усторойство доски объявления</t>
  </si>
  <si>
    <t>Устройство подоконных досок из ПВХ до 0,51 м в камен.стенах</t>
  </si>
  <si>
    <t>кв.95 ХВС, применительно смена крана ф25мм</t>
  </si>
  <si>
    <t>Смена арматуры смесителей без душевой сетки</t>
  </si>
  <si>
    <t>подвал ХВС (кв.84), применительно ревизия крана и задвижки</t>
  </si>
  <si>
    <t>кв.110, применительно ф50мм</t>
  </si>
  <si>
    <t>подвал, применительно отключение системы ЦО</t>
  </si>
  <si>
    <t>этаж 9</t>
  </si>
  <si>
    <t>ввод, применительно испытания ввода ЦО</t>
  </si>
  <si>
    <t>территория, применительно окраска конструкций</t>
  </si>
  <si>
    <t>Масляная окраска детских площадок</t>
  </si>
  <si>
    <t>Ремонт ступеней</t>
  </si>
  <si>
    <t>Ремонт каменных ступеней</t>
  </si>
  <si>
    <t>подвал, заполнение системы ЦО с промывкой</t>
  </si>
  <si>
    <t>кв.70,71</t>
  </si>
  <si>
    <t>Ремонт групповых щитков на лестничных клетках без ремонта автоматов</t>
  </si>
  <si>
    <t>кв.115</t>
  </si>
  <si>
    <t>ВРУ, кв.161, 191, монтаж рубильника</t>
  </si>
  <si>
    <t>кв.1,5,6а, перетяжка контактов</t>
  </si>
  <si>
    <t>смена почтовых ящиков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</si>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</sst>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44"/>
  <sheetViews>
    <sheetView tabSelected="1" workbookViewId="0">
      <selection activeCell="B40" sqref="B40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326 по ул. ЧЕХОВА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2</v>
      </c>
      <c r="E10" s="9" t="s">
        <v>28</v>
      </c>
      <c r="F10" s="9" t="s">
        <v>29</v>
      </c>
      <c r="G10" s="8" t="s">
        <v>30</v>
      </c>
      <c r="H10" s="8">
        <v>6</v>
      </c>
      <c r="I10" s="10">
        <v>2797.79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12" x14ac:dyDescent="0.2">
      <c r="A11" s="1"/>
      <c r="B11" s="23">
        <f>B10+1</f>
        <v>2</v>
      </c>
      <c r="C11" s="8">
        <v>2010</v>
      </c>
      <c r="D11" s="8">
        <v>2</v>
      </c>
      <c r="E11" s="9" t="s">
        <v>32</v>
      </c>
      <c r="F11" s="9" t="s">
        <v>33</v>
      </c>
      <c r="G11" s="8" t="s">
        <v>34</v>
      </c>
      <c r="H11" s="8">
        <v>12.5</v>
      </c>
      <c r="I11" s="10">
        <v>6725.3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3</v>
      </c>
      <c r="E12" s="9" t="s">
        <v>35</v>
      </c>
      <c r="F12" s="9" t="s">
        <v>36</v>
      </c>
      <c r="G12" s="8" t="s">
        <v>30</v>
      </c>
      <c r="H12" s="8">
        <v>5</v>
      </c>
      <c r="I12" s="10">
        <v>2271.58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37</v>
      </c>
    </row>
    <row r="13" spans="1:26" ht="22.5" x14ac:dyDescent="0.2">
      <c r="B13" s="23">
        <f>B12+1</f>
        <v>4</v>
      </c>
      <c r="C13" s="8">
        <v>2010</v>
      </c>
      <c r="D13" s="8">
        <v>4</v>
      </c>
      <c r="E13" s="9" t="s">
        <v>38</v>
      </c>
      <c r="F13" s="9" t="s">
        <v>29</v>
      </c>
      <c r="G13" s="8" t="s">
        <v>30</v>
      </c>
      <c r="H13" s="8">
        <v>3</v>
      </c>
      <c r="I13" s="10">
        <v>948.19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39</v>
      </c>
    </row>
    <row r="14" spans="1:26" ht="22.5" x14ac:dyDescent="0.2">
      <c r="B14" s="23">
        <f>B13+1</f>
        <v>5</v>
      </c>
      <c r="C14" s="8">
        <v>2010</v>
      </c>
      <c r="D14" s="8">
        <v>4</v>
      </c>
      <c r="E14" s="9" t="s">
        <v>40</v>
      </c>
      <c r="F14" s="9" t="s">
        <v>41</v>
      </c>
      <c r="G14" s="8" t="s">
        <v>30</v>
      </c>
      <c r="H14" s="8">
        <v>4</v>
      </c>
      <c r="I14" s="10">
        <v>994.54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42</v>
      </c>
    </row>
    <row r="15" spans="1:26" ht="22.5" x14ac:dyDescent="0.2">
      <c r="B15" s="23">
        <f>B14+1</f>
        <v>6</v>
      </c>
      <c r="C15" s="8">
        <v>2010</v>
      </c>
      <c r="D15" s="8">
        <v>5</v>
      </c>
      <c r="E15" s="9" t="s">
        <v>43</v>
      </c>
      <c r="F15" s="9" t="s">
        <v>41</v>
      </c>
      <c r="G15" s="8" t="s">
        <v>30</v>
      </c>
      <c r="H15" s="8">
        <v>4</v>
      </c>
      <c r="I15" s="10">
        <v>1089.1300000000001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44</v>
      </c>
    </row>
    <row r="16" spans="1:26" ht="22.5" x14ac:dyDescent="0.2">
      <c r="B16" s="23">
        <f>B15+1</f>
        <v>7</v>
      </c>
      <c r="C16" s="8">
        <v>2010</v>
      </c>
      <c r="D16" s="8">
        <v>11</v>
      </c>
      <c r="E16" s="9" t="s">
        <v>45</v>
      </c>
      <c r="F16" s="9" t="s">
        <v>46</v>
      </c>
      <c r="G16" s="8" t="s">
        <v>30</v>
      </c>
      <c r="H16" s="8">
        <v>5</v>
      </c>
      <c r="I16" s="10">
        <v>1878.18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44</v>
      </c>
    </row>
    <row r="17" spans="2:17" ht="22.5" x14ac:dyDescent="0.2">
      <c r="B17" s="23">
        <f>B16+1</f>
        <v>8</v>
      </c>
      <c r="C17" s="8">
        <v>2010</v>
      </c>
      <c r="D17" s="8">
        <v>12</v>
      </c>
      <c r="E17" s="9"/>
      <c r="F17" s="9" t="s">
        <v>47</v>
      </c>
      <c r="G17" s="8" t="s">
        <v>34</v>
      </c>
      <c r="H17" s="8">
        <v>750.19</v>
      </c>
      <c r="I17" s="10">
        <v>778850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48</v>
      </c>
    </row>
    <row r="18" spans="2:17" ht="22.5" x14ac:dyDescent="0.2">
      <c r="B18" s="23">
        <f>B17+1</f>
        <v>9</v>
      </c>
      <c r="C18" s="8">
        <v>2010</v>
      </c>
      <c r="D18" s="8">
        <v>12</v>
      </c>
      <c r="E18" s="9" t="s">
        <v>49</v>
      </c>
      <c r="F18" s="9" t="s">
        <v>50</v>
      </c>
      <c r="G18" s="8" t="s">
        <v>34</v>
      </c>
      <c r="H18" s="8">
        <v>0</v>
      </c>
      <c r="I18" s="10">
        <v>6969.86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31</v>
      </c>
    </row>
    <row r="19" spans="2:17" ht="33.75" x14ac:dyDescent="0.2">
      <c r="B19" s="23">
        <f>B18+1</f>
        <v>10</v>
      </c>
      <c r="C19" s="8">
        <v>2010</v>
      </c>
      <c r="D19" s="8">
        <v>12</v>
      </c>
      <c r="E19" s="9" t="s">
        <v>49</v>
      </c>
      <c r="F19" s="9" t="s">
        <v>51</v>
      </c>
      <c r="G19" s="8" t="s">
        <v>34</v>
      </c>
      <c r="H19" s="8">
        <v>0</v>
      </c>
      <c r="I19" s="10">
        <v>6149.88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31</v>
      </c>
    </row>
    <row r="20" spans="2:17" x14ac:dyDescent="0.2">
      <c r="B20" s="23">
        <f>B19+1</f>
        <v>11</v>
      </c>
      <c r="C20" s="8">
        <v>2011</v>
      </c>
      <c r="D20" s="8">
        <v>5</v>
      </c>
      <c r="E20" s="9" t="s">
        <v>52</v>
      </c>
      <c r="F20" s="9" t="s">
        <v>33</v>
      </c>
      <c r="G20" s="8" t="s">
        <v>34</v>
      </c>
      <c r="H20" s="8">
        <v>15.3</v>
      </c>
      <c r="I20" s="10">
        <v>4262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53</v>
      </c>
    </row>
    <row r="21" spans="2:17" ht="22.5" x14ac:dyDescent="0.2">
      <c r="B21" s="23">
        <f>B20+1</f>
        <v>12</v>
      </c>
      <c r="C21" s="8">
        <v>2011</v>
      </c>
      <c r="D21" s="8">
        <v>9</v>
      </c>
      <c r="E21" s="9"/>
      <c r="F21" s="9" t="s">
        <v>54</v>
      </c>
      <c r="G21" s="8" t="s">
        <v>55</v>
      </c>
      <c r="H21" s="8">
        <v>6</v>
      </c>
      <c r="I21" s="10">
        <v>7935.43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56</v>
      </c>
    </row>
    <row r="22" spans="2:17" x14ac:dyDescent="0.2">
      <c r="B22" s="23">
        <f>B21+1</f>
        <v>13</v>
      </c>
      <c r="C22" s="8">
        <v>2011</v>
      </c>
      <c r="D22" s="8">
        <v>10</v>
      </c>
      <c r="E22" s="9" t="s">
        <v>57</v>
      </c>
      <c r="F22" s="9" t="s">
        <v>58</v>
      </c>
      <c r="G22" s="8" t="s">
        <v>55</v>
      </c>
      <c r="H22" s="8">
        <v>1</v>
      </c>
      <c r="I22" s="10">
        <v>3182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59</v>
      </c>
    </row>
    <row r="23" spans="2:17" ht="33.75" x14ac:dyDescent="0.2">
      <c r="B23" s="23">
        <f>B22+1</f>
        <v>14</v>
      </c>
      <c r="C23" s="8">
        <v>2011</v>
      </c>
      <c r="D23" s="8">
        <v>10</v>
      </c>
      <c r="E23" s="9" t="s">
        <v>60</v>
      </c>
      <c r="F23" s="9" t="s">
        <v>61</v>
      </c>
      <c r="G23" s="8" t="s">
        <v>55</v>
      </c>
      <c r="H23" s="8">
        <v>1</v>
      </c>
      <c r="I23" s="10">
        <v>3417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62</v>
      </c>
    </row>
    <row r="24" spans="2:17" ht="22.5" x14ac:dyDescent="0.2">
      <c r="B24" s="23">
        <f>B23+1</f>
        <v>15</v>
      </c>
      <c r="C24" s="8">
        <v>2011</v>
      </c>
      <c r="D24" s="8">
        <v>11</v>
      </c>
      <c r="E24" s="9" t="s">
        <v>63</v>
      </c>
      <c r="F24" s="9" t="s">
        <v>29</v>
      </c>
      <c r="G24" s="8" t="s">
        <v>30</v>
      </c>
      <c r="H24" s="8">
        <v>12</v>
      </c>
      <c r="I24" s="10">
        <v>7441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31</v>
      </c>
    </row>
    <row r="25" spans="2:17" ht="22.5" x14ac:dyDescent="0.2">
      <c r="B25" s="23">
        <f>B24+1</f>
        <v>16</v>
      </c>
      <c r="C25" s="8">
        <v>2011</v>
      </c>
      <c r="D25" s="8">
        <v>11</v>
      </c>
      <c r="E25" s="9" t="s">
        <v>64</v>
      </c>
      <c r="F25" s="9" t="s">
        <v>29</v>
      </c>
      <c r="G25" s="8" t="s">
        <v>30</v>
      </c>
      <c r="H25" s="8">
        <v>12</v>
      </c>
      <c r="I25" s="10">
        <v>7523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31</v>
      </c>
    </row>
    <row r="26" spans="2:17" ht="22.5" x14ac:dyDescent="0.2">
      <c r="B26" s="23">
        <f>B25+1</f>
        <v>17</v>
      </c>
      <c r="C26" s="8">
        <v>2011</v>
      </c>
      <c r="D26" s="8">
        <v>12</v>
      </c>
      <c r="E26" s="9" t="s">
        <v>65</v>
      </c>
      <c r="F26" s="9" t="s">
        <v>66</v>
      </c>
      <c r="G26" s="8" t="s">
        <v>30</v>
      </c>
      <c r="H26" s="8">
        <v>4</v>
      </c>
      <c r="I26" s="10">
        <v>1321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31</v>
      </c>
    </row>
    <row r="27" spans="2:17" ht="22.5" x14ac:dyDescent="0.2">
      <c r="B27" s="23">
        <f>B26+1</f>
        <v>18</v>
      </c>
      <c r="C27" s="8">
        <v>2011</v>
      </c>
      <c r="D27" s="8">
        <v>12</v>
      </c>
      <c r="E27" s="9" t="s">
        <v>49</v>
      </c>
      <c r="F27" s="9" t="s">
        <v>50</v>
      </c>
      <c r="G27" s="8" t="s">
        <v>34</v>
      </c>
      <c r="H27" s="8">
        <v>0</v>
      </c>
      <c r="I27" s="10">
        <v>7379.85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31</v>
      </c>
    </row>
    <row r="28" spans="2:17" ht="33.75" x14ac:dyDescent="0.2">
      <c r="B28" s="23">
        <f>B27+1</f>
        <v>19</v>
      </c>
      <c r="C28" s="8">
        <v>2011</v>
      </c>
      <c r="D28" s="8">
        <v>12</v>
      </c>
      <c r="E28" s="9" t="s">
        <v>49</v>
      </c>
      <c r="F28" s="9" t="s">
        <v>51</v>
      </c>
      <c r="G28" s="8" t="s">
        <v>34</v>
      </c>
      <c r="H28" s="8">
        <v>0</v>
      </c>
      <c r="I28" s="10">
        <v>6969.86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31</v>
      </c>
    </row>
    <row r="29" spans="2:17" ht="22.5" x14ac:dyDescent="0.2">
      <c r="B29" s="23">
        <f>B28+1</f>
        <v>20</v>
      </c>
      <c r="C29" s="8">
        <v>2012</v>
      </c>
      <c r="D29" s="8">
        <v>1</v>
      </c>
      <c r="E29" s="9" t="s">
        <v>67</v>
      </c>
      <c r="F29" s="9" t="s">
        <v>46</v>
      </c>
      <c r="G29" s="8" t="s">
        <v>30</v>
      </c>
      <c r="H29" s="8">
        <v>4</v>
      </c>
      <c r="I29" s="10">
        <v>1541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68</v>
      </c>
    </row>
    <row r="30" spans="2:17" ht="22.5" x14ac:dyDescent="0.2">
      <c r="B30" s="23">
        <f>B29+1</f>
        <v>21</v>
      </c>
      <c r="C30" s="8">
        <v>2012</v>
      </c>
      <c r="D30" s="8">
        <v>6</v>
      </c>
      <c r="E30" s="9" t="s">
        <v>69</v>
      </c>
      <c r="F30" s="9" t="s">
        <v>46</v>
      </c>
      <c r="G30" s="8" t="s">
        <v>30</v>
      </c>
      <c r="H30" s="8">
        <v>5</v>
      </c>
      <c r="I30" s="10">
        <v>4529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68</v>
      </c>
    </row>
    <row r="31" spans="2:17" ht="22.5" x14ac:dyDescent="0.2">
      <c r="B31" s="23">
        <f>B30+1</f>
        <v>22</v>
      </c>
      <c r="C31" s="8">
        <v>2012</v>
      </c>
      <c r="D31" s="8">
        <v>9</v>
      </c>
      <c r="E31" s="9" t="s">
        <v>70</v>
      </c>
      <c r="F31" s="9" t="s">
        <v>71</v>
      </c>
      <c r="G31" s="8" t="s">
        <v>30</v>
      </c>
      <c r="H31" s="8">
        <v>9.5</v>
      </c>
      <c r="I31" s="10">
        <v>7823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72</v>
      </c>
    </row>
    <row r="32" spans="2:17" ht="22.5" x14ac:dyDescent="0.2">
      <c r="B32" s="23">
        <f>B31+1</f>
        <v>23</v>
      </c>
      <c r="C32" s="8">
        <v>2012</v>
      </c>
      <c r="D32" s="8">
        <v>12</v>
      </c>
      <c r="E32" s="9" t="s">
        <v>49</v>
      </c>
      <c r="F32" s="9" t="s">
        <v>50</v>
      </c>
      <c r="G32" s="8" t="s">
        <v>34</v>
      </c>
      <c r="H32" s="8">
        <v>0</v>
      </c>
      <c r="I32" s="10">
        <v>7379.85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31</v>
      </c>
    </row>
    <row r="33" spans="1:17" ht="33.75" x14ac:dyDescent="0.2">
      <c r="B33" s="23">
        <f>B32+1</f>
        <v>24</v>
      </c>
      <c r="C33" s="8">
        <v>2012</v>
      </c>
      <c r="D33" s="8">
        <v>12</v>
      </c>
      <c r="E33" s="9" t="s">
        <v>49</v>
      </c>
      <c r="F33" s="9" t="s">
        <v>51</v>
      </c>
      <c r="G33" s="8" t="s">
        <v>34</v>
      </c>
      <c r="H33" s="8">
        <v>0</v>
      </c>
      <c r="I33" s="10">
        <v>6969.86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31</v>
      </c>
    </row>
    <row r="34" spans="1:17" ht="12" x14ac:dyDescent="0.2">
      <c r="A34" s="17"/>
      <c r="B34" s="3"/>
      <c r="C34" s="3"/>
      <c r="D34" s="11"/>
      <c r="E34" s="11"/>
      <c r="F34" s="11"/>
      <c r="G34" s="11"/>
      <c r="H34" s="11"/>
      <c r="I34" s="12">
        <f>SUM($I$10:$I$33)</f>
        <v>886348.29999999993</v>
      </c>
      <c r="J34" s="13" t="e">
        <f>SUM($J$10:$J$33)</f>
        <v>#NAME?</v>
      </c>
      <c r="K34" s="13" t="e">
        <f>SUM($K$10:$K$33)</f>
        <v>#NAME?</v>
      </c>
      <c r="L34" s="13" t="e">
        <f>SUM($L$10:$L$33)</f>
        <v>#NAME?</v>
      </c>
      <c r="M34" s="13" t="e">
        <f>SUM($M$10:$M$33)</f>
        <v>#NAME?</v>
      </c>
      <c r="N34" s="13" t="e">
        <f>SUM($N$10:$N$33)</f>
        <v>#NAME?</v>
      </c>
      <c r="O34" s="13"/>
      <c r="P34" s="13"/>
      <c r="Q34" s="13"/>
    </row>
    <row r="37" spans="1:17" x14ac:dyDescent="0.2">
      <c r="B37" s="1" t="str">
        <f>XLRPARAMS_comment</f>
        <v/>
      </c>
    </row>
    <row r="39" spans="1:17" ht="12.75" x14ac:dyDescent="0.2">
      <c r="B39" s="18"/>
      <c r="C39" s="18"/>
    </row>
    <row r="40" spans="1:17" ht="12.75" x14ac:dyDescent="0.2">
      <c r="B40" s="18" t="s">
        <v>133</v>
      </c>
      <c r="C40" s="18"/>
    </row>
    <row r="41" spans="1:17" ht="12.75" x14ac:dyDescent="0.2">
      <c r="B41" s="4"/>
      <c r="C41" s="4"/>
    </row>
    <row r="42" spans="1:17" x14ac:dyDescent="0.2">
      <c r="B42" s="1" t="s">
        <v>21</v>
      </c>
    </row>
    <row r="44" spans="1:17" x14ac:dyDescent="0.2">
      <c r="C44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33">
    <cfRule type="expression" dxfId="5" priority="5" stopIfTrue="1">
      <formula>#REF!='TRUE'</formula>
    </cfRule>
  </conditionalFormatting>
  <conditionalFormatting sqref="B34:C34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63"/>
  <sheetViews>
    <sheetView topLeftCell="A40" workbookViewId="0">
      <selection activeCell="V48" sqref="V48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326 по ул. ЧЕХОВА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1</v>
      </c>
      <c r="E10" s="9" t="s">
        <v>73</v>
      </c>
      <c r="F10" s="9" t="s">
        <v>74</v>
      </c>
      <c r="G10" s="8" t="s">
        <v>30</v>
      </c>
      <c r="H10" s="8">
        <v>1684</v>
      </c>
      <c r="I10" s="10">
        <v>26000.87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3</v>
      </c>
      <c r="E11" s="9" t="s">
        <v>75</v>
      </c>
      <c r="F11" s="9" t="s">
        <v>76</v>
      </c>
      <c r="G11" s="8" t="s">
        <v>30</v>
      </c>
      <c r="H11" s="8">
        <v>30</v>
      </c>
      <c r="I11" s="10">
        <v>1646.88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x14ac:dyDescent="0.2">
      <c r="B12" s="23">
        <f>B11+1</f>
        <v>3</v>
      </c>
      <c r="C12" s="8">
        <v>2010</v>
      </c>
      <c r="D12" s="8">
        <v>3</v>
      </c>
      <c r="E12" s="9" t="s">
        <v>77</v>
      </c>
      <c r="F12" s="9" t="s">
        <v>78</v>
      </c>
      <c r="G12" s="8" t="s">
        <v>34</v>
      </c>
      <c r="H12" s="8">
        <v>1</v>
      </c>
      <c r="I12" s="10">
        <v>2605.96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x14ac:dyDescent="0.2">
      <c r="B13" s="23">
        <f>B12+1</f>
        <v>4</v>
      </c>
      <c r="C13" s="8">
        <v>2010</v>
      </c>
      <c r="D13" s="8">
        <v>3</v>
      </c>
      <c r="E13" s="9" t="s">
        <v>79</v>
      </c>
      <c r="F13" s="9" t="s">
        <v>80</v>
      </c>
      <c r="G13" s="8" t="s">
        <v>55</v>
      </c>
      <c r="H13" s="8">
        <v>3</v>
      </c>
      <c r="I13" s="10">
        <v>954.1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x14ac:dyDescent="0.2">
      <c r="B14" s="23">
        <f>B13+1</f>
        <v>5</v>
      </c>
      <c r="C14" s="8">
        <v>2010</v>
      </c>
      <c r="D14" s="8">
        <v>3</v>
      </c>
      <c r="E14" s="9" t="s">
        <v>81</v>
      </c>
      <c r="F14" s="9" t="s">
        <v>80</v>
      </c>
      <c r="G14" s="8" t="s">
        <v>55</v>
      </c>
      <c r="H14" s="8">
        <v>4</v>
      </c>
      <c r="I14" s="10">
        <v>1125.72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ht="22.5" x14ac:dyDescent="0.2">
      <c r="B15" s="23">
        <f>B14+1</f>
        <v>6</v>
      </c>
      <c r="C15" s="8">
        <v>2010</v>
      </c>
      <c r="D15" s="8">
        <v>4</v>
      </c>
      <c r="E15" s="9" t="s">
        <v>82</v>
      </c>
      <c r="F15" s="9" t="s">
        <v>83</v>
      </c>
      <c r="G15" s="8" t="s">
        <v>34</v>
      </c>
      <c r="H15" s="8">
        <v>874</v>
      </c>
      <c r="I15" s="10">
        <v>1485.8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84</v>
      </c>
    </row>
    <row r="16" spans="1:26" ht="22.5" x14ac:dyDescent="0.2">
      <c r="B16" s="23">
        <f>B15+1</f>
        <v>7</v>
      </c>
      <c r="C16" s="8">
        <v>2010</v>
      </c>
      <c r="D16" s="8">
        <v>6</v>
      </c>
      <c r="E16" s="9" t="s">
        <v>82</v>
      </c>
      <c r="F16" s="9" t="s">
        <v>85</v>
      </c>
      <c r="G16" s="8" t="s">
        <v>34</v>
      </c>
      <c r="H16" s="8">
        <v>874</v>
      </c>
      <c r="I16" s="10">
        <v>1949.02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86</v>
      </c>
    </row>
    <row r="17" spans="2:17" ht="22.5" x14ac:dyDescent="0.2">
      <c r="B17" s="23">
        <f>B16+1</f>
        <v>8</v>
      </c>
      <c r="C17" s="8">
        <v>2010</v>
      </c>
      <c r="D17" s="8">
        <v>10</v>
      </c>
      <c r="E17" s="9" t="s">
        <v>87</v>
      </c>
      <c r="F17" s="9" t="s">
        <v>88</v>
      </c>
      <c r="G17" s="8" t="s">
        <v>55</v>
      </c>
      <c r="H17" s="8">
        <v>2</v>
      </c>
      <c r="I17" s="10">
        <v>82.16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2:17" ht="22.5" x14ac:dyDescent="0.2">
      <c r="B18" s="23">
        <f>B17+1</f>
        <v>9</v>
      </c>
      <c r="C18" s="8">
        <v>2010</v>
      </c>
      <c r="D18" s="8">
        <v>11</v>
      </c>
      <c r="E18" s="9" t="s">
        <v>89</v>
      </c>
      <c r="F18" s="9" t="s">
        <v>90</v>
      </c>
      <c r="G18" s="8" t="s">
        <v>55</v>
      </c>
      <c r="H18" s="8">
        <v>2</v>
      </c>
      <c r="I18" s="10">
        <v>1873.89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31</v>
      </c>
    </row>
    <row r="19" spans="2:17" ht="22.5" x14ac:dyDescent="0.2">
      <c r="B19" s="23">
        <f>B18+1</f>
        <v>10</v>
      </c>
      <c r="C19" s="8">
        <v>2010</v>
      </c>
      <c r="D19" s="8">
        <v>11</v>
      </c>
      <c r="E19" s="9" t="s">
        <v>91</v>
      </c>
      <c r="F19" s="9" t="s">
        <v>71</v>
      </c>
      <c r="G19" s="8" t="s">
        <v>30</v>
      </c>
      <c r="H19" s="8">
        <v>12</v>
      </c>
      <c r="I19" s="10">
        <v>3338.94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31</v>
      </c>
    </row>
    <row r="20" spans="2:17" ht="22.5" x14ac:dyDescent="0.2">
      <c r="B20" s="23">
        <f t="shared" ref="B20:B52" si="0">B19+1</f>
        <v>11</v>
      </c>
      <c r="C20" s="8">
        <v>2011</v>
      </c>
      <c r="D20" s="8">
        <v>1</v>
      </c>
      <c r="E20" s="9" t="s">
        <v>92</v>
      </c>
      <c r="F20" s="9" t="s">
        <v>93</v>
      </c>
      <c r="G20" s="8" t="s">
        <v>55</v>
      </c>
      <c r="H20" s="8">
        <v>2</v>
      </c>
      <c r="I20" s="10">
        <v>3978.51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31</v>
      </c>
    </row>
    <row r="21" spans="2:17" x14ac:dyDescent="0.2">
      <c r="B21" s="23">
        <f t="shared" si="0"/>
        <v>12</v>
      </c>
      <c r="C21" s="8">
        <v>2011</v>
      </c>
      <c r="D21" s="8">
        <v>1</v>
      </c>
      <c r="E21" s="9" t="s">
        <v>82</v>
      </c>
      <c r="F21" s="9" t="s">
        <v>94</v>
      </c>
      <c r="G21" s="8" t="s">
        <v>55</v>
      </c>
      <c r="H21" s="8">
        <v>1</v>
      </c>
      <c r="I21" s="10">
        <v>1179.4000000000001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31</v>
      </c>
    </row>
    <row r="22" spans="2:17" ht="22.5" x14ac:dyDescent="0.2">
      <c r="B22" s="23">
        <f t="shared" si="0"/>
        <v>13</v>
      </c>
      <c r="C22" s="8">
        <v>2011</v>
      </c>
      <c r="D22" s="8">
        <v>1</v>
      </c>
      <c r="E22" s="9" t="s">
        <v>82</v>
      </c>
      <c r="F22" s="9" t="s">
        <v>76</v>
      </c>
      <c r="G22" s="8" t="s">
        <v>30</v>
      </c>
      <c r="H22" s="8">
        <v>8</v>
      </c>
      <c r="I22" s="10">
        <v>463.13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31</v>
      </c>
    </row>
    <row r="23" spans="2:17" ht="22.5" x14ac:dyDescent="0.2">
      <c r="B23" s="23">
        <f t="shared" si="0"/>
        <v>14</v>
      </c>
      <c r="C23" s="8">
        <v>2011</v>
      </c>
      <c r="D23" s="8">
        <v>2</v>
      </c>
      <c r="E23" s="9" t="s">
        <v>95</v>
      </c>
      <c r="F23" s="9" t="s">
        <v>76</v>
      </c>
      <c r="G23" s="8" t="s">
        <v>30</v>
      </c>
      <c r="H23" s="8">
        <v>18</v>
      </c>
      <c r="I23" s="10">
        <v>2356.7199999999998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31</v>
      </c>
    </row>
    <row r="24" spans="2:17" ht="33.75" x14ac:dyDescent="0.2">
      <c r="B24" s="23">
        <f t="shared" si="0"/>
        <v>15</v>
      </c>
      <c r="C24" s="8">
        <v>2011</v>
      </c>
      <c r="D24" s="8">
        <v>2</v>
      </c>
      <c r="E24" s="9" t="s">
        <v>96</v>
      </c>
      <c r="F24" s="9" t="s">
        <v>97</v>
      </c>
      <c r="G24" s="8" t="s">
        <v>30</v>
      </c>
      <c r="H24" s="8">
        <v>1</v>
      </c>
      <c r="I24" s="10">
        <v>936.05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31</v>
      </c>
    </row>
    <row r="25" spans="2:17" ht="22.5" x14ac:dyDescent="0.2">
      <c r="B25" s="23">
        <f t="shared" si="0"/>
        <v>16</v>
      </c>
      <c r="C25" s="8">
        <v>2011</v>
      </c>
      <c r="D25" s="8">
        <v>2</v>
      </c>
      <c r="E25" s="9" t="s">
        <v>99</v>
      </c>
      <c r="F25" s="9" t="s">
        <v>100</v>
      </c>
      <c r="G25" s="8" t="s">
        <v>101</v>
      </c>
      <c r="H25" s="8">
        <v>0.3</v>
      </c>
      <c r="I25" s="10">
        <v>1631.52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31</v>
      </c>
    </row>
    <row r="26" spans="2:17" ht="33.75" x14ac:dyDescent="0.2">
      <c r="B26" s="23">
        <f t="shared" si="0"/>
        <v>17</v>
      </c>
      <c r="C26" s="8">
        <v>2011</v>
      </c>
      <c r="D26" s="8">
        <v>2</v>
      </c>
      <c r="E26" s="9" t="s">
        <v>98</v>
      </c>
      <c r="F26" s="9" t="s">
        <v>41</v>
      </c>
      <c r="G26" s="8" t="s">
        <v>30</v>
      </c>
      <c r="H26" s="8">
        <v>1</v>
      </c>
      <c r="I26" s="10">
        <v>4351.93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31</v>
      </c>
    </row>
    <row r="27" spans="2:17" ht="22.5" x14ac:dyDescent="0.2">
      <c r="B27" s="23">
        <f t="shared" si="0"/>
        <v>18</v>
      </c>
      <c r="C27" s="8">
        <v>2011</v>
      </c>
      <c r="D27" s="8">
        <v>3</v>
      </c>
      <c r="E27" s="9" t="s">
        <v>82</v>
      </c>
      <c r="F27" s="9" t="s">
        <v>102</v>
      </c>
      <c r="G27" s="8" t="s">
        <v>55</v>
      </c>
      <c r="H27" s="8">
        <v>14</v>
      </c>
      <c r="I27" s="10">
        <v>4928.3999999999996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31</v>
      </c>
    </row>
    <row r="28" spans="2:17" ht="22.5" x14ac:dyDescent="0.2">
      <c r="B28" s="23">
        <f t="shared" si="0"/>
        <v>19</v>
      </c>
      <c r="C28" s="8">
        <v>2011</v>
      </c>
      <c r="D28" s="8">
        <v>3</v>
      </c>
      <c r="E28" s="9" t="s">
        <v>82</v>
      </c>
      <c r="F28" s="9" t="s">
        <v>76</v>
      </c>
      <c r="G28" s="8" t="s">
        <v>30</v>
      </c>
      <c r="H28" s="8">
        <v>12</v>
      </c>
      <c r="I28" s="10">
        <v>699.04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31</v>
      </c>
    </row>
    <row r="29" spans="2:17" ht="22.5" x14ac:dyDescent="0.2">
      <c r="B29" s="23">
        <f t="shared" si="0"/>
        <v>20</v>
      </c>
      <c r="C29" s="8">
        <v>2011</v>
      </c>
      <c r="D29" s="8">
        <v>5</v>
      </c>
      <c r="E29" s="9" t="s">
        <v>103</v>
      </c>
      <c r="F29" s="9" t="s">
        <v>74</v>
      </c>
      <c r="G29" s="8" t="s">
        <v>30</v>
      </c>
      <c r="H29" s="8">
        <v>1684</v>
      </c>
      <c r="I29" s="10">
        <v>51967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31</v>
      </c>
    </row>
    <row r="30" spans="2:17" x14ac:dyDescent="0.2">
      <c r="B30" s="23">
        <f t="shared" si="0"/>
        <v>21</v>
      </c>
      <c r="C30" s="8">
        <v>2011</v>
      </c>
      <c r="D30" s="8">
        <v>5</v>
      </c>
      <c r="E30" s="9" t="s">
        <v>82</v>
      </c>
      <c r="F30" s="9" t="s">
        <v>85</v>
      </c>
      <c r="G30" s="8" t="s">
        <v>34</v>
      </c>
      <c r="H30" s="8">
        <v>793</v>
      </c>
      <c r="I30" s="10">
        <v>1863.55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104</v>
      </c>
    </row>
    <row r="31" spans="2:17" ht="22.5" x14ac:dyDescent="0.2">
      <c r="B31" s="23">
        <f t="shared" si="0"/>
        <v>22</v>
      </c>
      <c r="C31" s="8">
        <v>2011</v>
      </c>
      <c r="D31" s="8">
        <v>6</v>
      </c>
      <c r="E31" s="9" t="s">
        <v>106</v>
      </c>
      <c r="F31" s="9" t="s">
        <v>107</v>
      </c>
      <c r="G31" s="8" t="s">
        <v>55</v>
      </c>
      <c r="H31" s="8">
        <v>1</v>
      </c>
      <c r="I31" s="10">
        <v>1151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31</v>
      </c>
    </row>
    <row r="32" spans="2:17" ht="33.75" x14ac:dyDescent="0.2">
      <c r="B32" s="23">
        <f t="shared" si="0"/>
        <v>23</v>
      </c>
      <c r="C32" s="8">
        <v>2011</v>
      </c>
      <c r="D32" s="8">
        <v>6</v>
      </c>
      <c r="E32" s="9" t="s">
        <v>105</v>
      </c>
      <c r="F32" s="9" t="s">
        <v>80</v>
      </c>
      <c r="G32" s="8" t="s">
        <v>55</v>
      </c>
      <c r="H32" s="8">
        <v>4</v>
      </c>
      <c r="I32" s="10">
        <v>2152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31</v>
      </c>
    </row>
    <row r="33" spans="2:17" x14ac:dyDescent="0.2">
      <c r="B33" s="23">
        <f t="shared" si="0"/>
        <v>24</v>
      </c>
      <c r="C33" s="8">
        <v>2011</v>
      </c>
      <c r="D33" s="8">
        <v>8</v>
      </c>
      <c r="E33" s="9" t="s">
        <v>108</v>
      </c>
      <c r="F33" s="9" t="s">
        <v>85</v>
      </c>
      <c r="G33" s="8" t="s">
        <v>34</v>
      </c>
      <c r="H33" s="8">
        <v>793</v>
      </c>
      <c r="I33" s="10">
        <v>3965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109</v>
      </c>
    </row>
    <row r="34" spans="2:17" x14ac:dyDescent="0.2">
      <c r="B34" s="23">
        <f t="shared" si="0"/>
        <v>25</v>
      </c>
      <c r="C34" s="8">
        <v>2011</v>
      </c>
      <c r="D34" s="8">
        <v>8</v>
      </c>
      <c r="E34" s="9" t="s">
        <v>110</v>
      </c>
      <c r="F34" s="9" t="s">
        <v>85</v>
      </c>
      <c r="G34" s="8" t="s">
        <v>34</v>
      </c>
      <c r="H34" s="8">
        <v>200</v>
      </c>
      <c r="I34" s="10">
        <v>1000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109</v>
      </c>
    </row>
    <row r="35" spans="2:17" ht="22.5" x14ac:dyDescent="0.2">
      <c r="B35" s="23">
        <f t="shared" si="0"/>
        <v>26</v>
      </c>
      <c r="C35" s="8">
        <v>2011</v>
      </c>
      <c r="D35" s="8">
        <v>9</v>
      </c>
      <c r="E35" s="9" t="s">
        <v>111</v>
      </c>
      <c r="F35" s="9" t="s">
        <v>46</v>
      </c>
      <c r="G35" s="8" t="s">
        <v>30</v>
      </c>
      <c r="H35" s="8">
        <v>2.5</v>
      </c>
      <c r="I35" s="10">
        <v>1346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31</v>
      </c>
    </row>
    <row r="36" spans="2:17" ht="22.5" x14ac:dyDescent="0.2">
      <c r="B36" s="23">
        <f t="shared" si="0"/>
        <v>27</v>
      </c>
      <c r="C36" s="8">
        <v>2011</v>
      </c>
      <c r="D36" s="8">
        <v>11</v>
      </c>
      <c r="E36" s="9" t="s">
        <v>82</v>
      </c>
      <c r="F36" s="9" t="s">
        <v>107</v>
      </c>
      <c r="G36" s="8" t="s">
        <v>55</v>
      </c>
      <c r="H36" s="8">
        <v>2</v>
      </c>
      <c r="I36" s="10">
        <v>1797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31</v>
      </c>
    </row>
    <row r="37" spans="2:17" ht="22.5" x14ac:dyDescent="0.2">
      <c r="B37" s="23">
        <f t="shared" si="0"/>
        <v>28</v>
      </c>
      <c r="C37" s="8">
        <v>2011</v>
      </c>
      <c r="D37" s="8">
        <v>12</v>
      </c>
      <c r="E37" s="9" t="s">
        <v>112</v>
      </c>
      <c r="F37" s="9" t="s">
        <v>41</v>
      </c>
      <c r="G37" s="8" t="s">
        <v>30</v>
      </c>
      <c r="H37" s="8">
        <v>0.5</v>
      </c>
      <c r="I37" s="10">
        <v>2368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31</v>
      </c>
    </row>
    <row r="38" spans="2:17" ht="33.75" x14ac:dyDescent="0.2">
      <c r="B38" s="23">
        <f t="shared" si="0"/>
        <v>29</v>
      </c>
      <c r="C38" s="8">
        <v>2011</v>
      </c>
      <c r="D38" s="8">
        <v>12</v>
      </c>
      <c r="E38" s="9" t="s">
        <v>113</v>
      </c>
      <c r="F38" s="9" t="s">
        <v>114</v>
      </c>
      <c r="G38" s="8" t="s">
        <v>55</v>
      </c>
      <c r="H38" s="8">
        <v>2</v>
      </c>
      <c r="I38" s="10">
        <v>1230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31</v>
      </c>
    </row>
    <row r="39" spans="2:17" ht="33.75" x14ac:dyDescent="0.2">
      <c r="B39" s="23">
        <f t="shared" si="0"/>
        <v>30</v>
      </c>
      <c r="C39" s="8">
        <v>2012</v>
      </c>
      <c r="D39" s="8">
        <v>1</v>
      </c>
      <c r="E39" s="9" t="s">
        <v>115</v>
      </c>
      <c r="F39" s="9" t="s">
        <v>116</v>
      </c>
      <c r="G39" s="8" t="s">
        <v>55</v>
      </c>
      <c r="H39" s="8">
        <v>1</v>
      </c>
      <c r="I39" s="10">
        <v>1719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31</v>
      </c>
    </row>
    <row r="40" spans="2:17" ht="33.75" x14ac:dyDescent="0.2">
      <c r="B40" s="23">
        <f t="shared" si="0"/>
        <v>31</v>
      </c>
      <c r="C40" s="8">
        <v>2012</v>
      </c>
      <c r="D40" s="8">
        <v>3</v>
      </c>
      <c r="E40" s="9" t="s">
        <v>117</v>
      </c>
      <c r="F40" s="9" t="s">
        <v>90</v>
      </c>
      <c r="G40" s="8" t="s">
        <v>55</v>
      </c>
      <c r="H40" s="8">
        <v>2</v>
      </c>
      <c r="I40" s="10">
        <v>852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31</v>
      </c>
    </row>
    <row r="41" spans="2:17" ht="22.5" x14ac:dyDescent="0.2">
      <c r="B41" s="23">
        <f t="shared" si="0"/>
        <v>32</v>
      </c>
      <c r="C41" s="8">
        <v>2012</v>
      </c>
      <c r="D41" s="8">
        <v>3</v>
      </c>
      <c r="E41" s="9" t="s">
        <v>118</v>
      </c>
      <c r="F41" s="9" t="s">
        <v>71</v>
      </c>
      <c r="G41" s="8" t="s">
        <v>30</v>
      </c>
      <c r="H41" s="8">
        <v>1.5</v>
      </c>
      <c r="I41" s="10">
        <v>1466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31</v>
      </c>
    </row>
    <row r="42" spans="2:17" ht="22.5" x14ac:dyDescent="0.2">
      <c r="B42" s="23">
        <f t="shared" si="0"/>
        <v>33</v>
      </c>
      <c r="C42" s="8">
        <v>2012</v>
      </c>
      <c r="D42" s="8">
        <v>4</v>
      </c>
      <c r="E42" s="9" t="s">
        <v>119</v>
      </c>
      <c r="F42" s="9" t="s">
        <v>90</v>
      </c>
      <c r="G42" s="8" t="s">
        <v>55</v>
      </c>
      <c r="H42" s="8">
        <v>4</v>
      </c>
      <c r="I42" s="10">
        <v>4499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31</v>
      </c>
    </row>
    <row r="43" spans="2:17" ht="22.5" x14ac:dyDescent="0.2">
      <c r="B43" s="23">
        <f t="shared" si="0"/>
        <v>34</v>
      </c>
      <c r="C43" s="8">
        <v>2012</v>
      </c>
      <c r="D43" s="8">
        <v>6</v>
      </c>
      <c r="E43" s="9" t="s">
        <v>120</v>
      </c>
      <c r="F43" s="9" t="s">
        <v>74</v>
      </c>
      <c r="G43" s="8" t="s">
        <v>30</v>
      </c>
      <c r="H43" s="8">
        <v>1684</v>
      </c>
      <c r="I43" s="10">
        <v>26045</v>
      </c>
      <c r="J43" s="8" t="e">
        <f>Report54_fact_FOT2</f>
        <v>#NAME?</v>
      </c>
      <c r="K43" s="8" t="e">
        <f>Report54_fact_FOT3</f>
        <v>#NAME?</v>
      </c>
      <c r="L43" s="8" t="e">
        <f>Report54_fact_materials2</f>
        <v>#NAME?</v>
      </c>
      <c r="M43" s="8" t="e">
        <f>Report54_fact_profitability</f>
        <v>#NAME?</v>
      </c>
      <c r="N43" s="8" t="e">
        <f>Report54_fact_ALL2</f>
        <v>#NAME?</v>
      </c>
      <c r="O43" s="8"/>
      <c r="P43" s="25"/>
      <c r="Q43" s="8" t="s">
        <v>31</v>
      </c>
    </row>
    <row r="44" spans="2:17" ht="22.5" x14ac:dyDescent="0.2">
      <c r="B44" s="23">
        <f t="shared" si="0"/>
        <v>35</v>
      </c>
      <c r="C44" s="8">
        <v>2012</v>
      </c>
      <c r="D44" s="8">
        <v>6</v>
      </c>
      <c r="E44" s="9" t="s">
        <v>121</v>
      </c>
      <c r="F44" s="9" t="s">
        <v>74</v>
      </c>
      <c r="G44" s="8" t="s">
        <v>30</v>
      </c>
      <c r="H44" s="8">
        <v>22</v>
      </c>
      <c r="I44" s="10">
        <v>7863</v>
      </c>
      <c r="J44" s="8" t="e">
        <f>Report54_fact_FOT2</f>
        <v>#NAME?</v>
      </c>
      <c r="K44" s="8" t="e">
        <f>Report54_fact_FOT3</f>
        <v>#NAME?</v>
      </c>
      <c r="L44" s="8" t="e">
        <f>Report54_fact_materials2</f>
        <v>#NAME?</v>
      </c>
      <c r="M44" s="8" t="e">
        <f>Report54_fact_profitability</f>
        <v>#NAME?</v>
      </c>
      <c r="N44" s="8" t="e">
        <f>Report54_fact_ALL2</f>
        <v>#NAME?</v>
      </c>
      <c r="O44" s="8"/>
      <c r="P44" s="25"/>
      <c r="Q44" s="8" t="s">
        <v>31</v>
      </c>
    </row>
    <row r="45" spans="2:17" ht="33.75" x14ac:dyDescent="0.2">
      <c r="B45" s="23">
        <f t="shared" si="0"/>
        <v>36</v>
      </c>
      <c r="C45" s="8">
        <v>2012</v>
      </c>
      <c r="D45" s="8">
        <v>9</v>
      </c>
      <c r="E45" s="9" t="s">
        <v>122</v>
      </c>
      <c r="F45" s="9" t="s">
        <v>123</v>
      </c>
      <c r="G45" s="8" t="s">
        <v>34</v>
      </c>
      <c r="H45" s="8">
        <v>43.1</v>
      </c>
      <c r="I45" s="10">
        <v>10709</v>
      </c>
      <c r="J45" s="8" t="e">
        <f>Report54_fact_FOT2</f>
        <v>#NAME?</v>
      </c>
      <c r="K45" s="8" t="e">
        <f>Report54_fact_FOT3</f>
        <v>#NAME?</v>
      </c>
      <c r="L45" s="8" t="e">
        <f>Report54_fact_materials2</f>
        <v>#NAME?</v>
      </c>
      <c r="M45" s="8" t="e">
        <f>Report54_fact_profitability</f>
        <v>#NAME?</v>
      </c>
      <c r="N45" s="8" t="e">
        <f>Report54_fact_ALL2</f>
        <v>#NAME?</v>
      </c>
      <c r="O45" s="8"/>
      <c r="P45" s="25"/>
      <c r="Q45" s="8" t="s">
        <v>31</v>
      </c>
    </row>
    <row r="46" spans="2:17" x14ac:dyDescent="0.2">
      <c r="B46" s="23">
        <f t="shared" si="0"/>
        <v>37</v>
      </c>
      <c r="C46" s="8">
        <v>2012</v>
      </c>
      <c r="D46" s="8">
        <v>10</v>
      </c>
      <c r="E46" s="9" t="s">
        <v>124</v>
      </c>
      <c r="F46" s="9" t="s">
        <v>125</v>
      </c>
      <c r="G46" s="8" t="s">
        <v>55</v>
      </c>
      <c r="H46" s="8">
        <v>1</v>
      </c>
      <c r="I46" s="10">
        <v>1151</v>
      </c>
      <c r="J46" s="8" t="e">
        <f>Report54_fact_FOT2</f>
        <v>#NAME?</v>
      </c>
      <c r="K46" s="8" t="e">
        <f>Report54_fact_FOT3</f>
        <v>#NAME?</v>
      </c>
      <c r="L46" s="8" t="e">
        <f>Report54_fact_materials2</f>
        <v>#NAME?</v>
      </c>
      <c r="M46" s="8" t="e">
        <f>Report54_fact_profitability</f>
        <v>#NAME?</v>
      </c>
      <c r="N46" s="8" t="e">
        <f>Report54_fact_ALL2</f>
        <v>#NAME?</v>
      </c>
      <c r="O46" s="8"/>
      <c r="P46" s="25"/>
      <c r="Q46" s="8" t="s">
        <v>31</v>
      </c>
    </row>
    <row r="47" spans="2:17" ht="33.75" x14ac:dyDescent="0.2">
      <c r="B47" s="23">
        <f t="shared" si="0"/>
        <v>38</v>
      </c>
      <c r="C47" s="8">
        <v>2012</v>
      </c>
      <c r="D47" s="8">
        <v>11</v>
      </c>
      <c r="E47" s="9" t="s">
        <v>126</v>
      </c>
      <c r="F47" s="9" t="s">
        <v>74</v>
      </c>
      <c r="G47" s="8" t="s">
        <v>30</v>
      </c>
      <c r="H47" s="8">
        <v>1684</v>
      </c>
      <c r="I47" s="10">
        <v>22568</v>
      </c>
      <c r="J47" s="8" t="e">
        <f>Report54_fact_FOT2</f>
        <v>#NAME?</v>
      </c>
      <c r="K47" s="8" t="e">
        <f>Report54_fact_FOT3</f>
        <v>#NAME?</v>
      </c>
      <c r="L47" s="8" t="e">
        <f>Report54_fact_materials2</f>
        <v>#NAME?</v>
      </c>
      <c r="M47" s="8" t="e">
        <f>Report54_fact_profitability</f>
        <v>#NAME?</v>
      </c>
      <c r="N47" s="8" t="e">
        <f>Report54_fact_ALL2</f>
        <v>#NAME?</v>
      </c>
      <c r="O47" s="8"/>
      <c r="P47" s="25"/>
      <c r="Q47" s="8" t="s">
        <v>31</v>
      </c>
    </row>
    <row r="48" spans="2:17" ht="33.75" x14ac:dyDescent="0.2">
      <c r="B48" s="23">
        <f t="shared" si="0"/>
        <v>39</v>
      </c>
      <c r="C48" s="8">
        <v>2012</v>
      </c>
      <c r="D48" s="8">
        <v>11</v>
      </c>
      <c r="E48" s="9" t="s">
        <v>127</v>
      </c>
      <c r="F48" s="9" t="s">
        <v>128</v>
      </c>
      <c r="G48" s="8" t="s">
        <v>55</v>
      </c>
      <c r="H48" s="8">
        <v>1</v>
      </c>
      <c r="I48" s="10">
        <v>1115</v>
      </c>
      <c r="J48" s="8" t="e">
        <f>Report54_fact_FOT2</f>
        <v>#NAME?</v>
      </c>
      <c r="K48" s="8" t="e">
        <f>Report54_fact_FOT3</f>
        <v>#NAME?</v>
      </c>
      <c r="L48" s="8" t="e">
        <f>Report54_fact_materials2</f>
        <v>#NAME?</v>
      </c>
      <c r="M48" s="8" t="e">
        <f>Report54_fact_profitability</f>
        <v>#NAME?</v>
      </c>
      <c r="N48" s="8" t="e">
        <f>Report54_fact_ALL2</f>
        <v>#NAME?</v>
      </c>
      <c r="O48" s="8"/>
      <c r="P48" s="25"/>
      <c r="Q48" s="8" t="s">
        <v>31</v>
      </c>
    </row>
    <row r="49" spans="1:17" ht="33.75" x14ac:dyDescent="0.2">
      <c r="B49" s="23">
        <f t="shared" si="0"/>
        <v>40</v>
      </c>
      <c r="C49" s="8">
        <v>2012</v>
      </c>
      <c r="D49" s="8">
        <v>11</v>
      </c>
      <c r="E49" s="9" t="s">
        <v>129</v>
      </c>
      <c r="F49" s="9" t="s">
        <v>128</v>
      </c>
      <c r="G49" s="8" t="s">
        <v>55</v>
      </c>
      <c r="H49" s="8">
        <v>1</v>
      </c>
      <c r="I49" s="10">
        <v>791</v>
      </c>
      <c r="J49" s="8" t="e">
        <f>Report54_fact_FOT2</f>
        <v>#NAME?</v>
      </c>
      <c r="K49" s="8" t="e">
        <f>Report54_fact_FOT3</f>
        <v>#NAME?</v>
      </c>
      <c r="L49" s="8" t="e">
        <f>Report54_fact_materials2</f>
        <v>#NAME?</v>
      </c>
      <c r="M49" s="8" t="e">
        <f>Report54_fact_profitability</f>
        <v>#NAME?</v>
      </c>
      <c r="N49" s="8" t="e">
        <f>Report54_fact_ALL2</f>
        <v>#NAME?</v>
      </c>
      <c r="O49" s="8"/>
      <c r="P49" s="25"/>
      <c r="Q49" s="8" t="s">
        <v>31</v>
      </c>
    </row>
    <row r="50" spans="1:17" ht="22.5" x14ac:dyDescent="0.2">
      <c r="B50" s="23">
        <f t="shared" si="0"/>
        <v>41</v>
      </c>
      <c r="C50" s="8">
        <v>2012</v>
      </c>
      <c r="D50" s="8">
        <v>12</v>
      </c>
      <c r="E50" s="9" t="s">
        <v>130</v>
      </c>
      <c r="F50" s="9" t="s">
        <v>58</v>
      </c>
      <c r="G50" s="8" t="s">
        <v>55</v>
      </c>
      <c r="H50" s="8">
        <v>1</v>
      </c>
      <c r="I50" s="10">
        <v>11706</v>
      </c>
      <c r="J50" s="8" t="e">
        <f>Report54_fact_FOT2</f>
        <v>#NAME?</v>
      </c>
      <c r="K50" s="8" t="e">
        <f>Report54_fact_FOT3</f>
        <v>#NAME?</v>
      </c>
      <c r="L50" s="8" t="e">
        <f>Report54_fact_materials2</f>
        <v>#NAME?</v>
      </c>
      <c r="M50" s="8" t="e">
        <f>Report54_fact_profitability</f>
        <v>#NAME?</v>
      </c>
      <c r="N50" s="8" t="e">
        <f>Report54_fact_ALL2</f>
        <v>#NAME?</v>
      </c>
      <c r="O50" s="8"/>
      <c r="P50" s="25"/>
      <c r="Q50" s="8" t="s">
        <v>31</v>
      </c>
    </row>
    <row r="51" spans="1:17" ht="22.5" x14ac:dyDescent="0.2">
      <c r="B51" s="23">
        <f t="shared" si="0"/>
        <v>42</v>
      </c>
      <c r="C51" s="8">
        <v>2012</v>
      </c>
      <c r="D51" s="8">
        <v>12</v>
      </c>
      <c r="E51" s="9" t="s">
        <v>131</v>
      </c>
      <c r="F51" s="9" t="s">
        <v>58</v>
      </c>
      <c r="G51" s="8" t="s">
        <v>55</v>
      </c>
      <c r="H51" s="8">
        <v>12</v>
      </c>
      <c r="I51" s="10">
        <v>1522</v>
      </c>
      <c r="J51" s="8" t="e">
        <f>Report54_fact_FOT2</f>
        <v>#NAME?</v>
      </c>
      <c r="K51" s="8" t="e">
        <f>Report54_fact_FOT3</f>
        <v>#NAME?</v>
      </c>
      <c r="L51" s="8" t="e">
        <f>Report54_fact_materials2</f>
        <v>#NAME?</v>
      </c>
      <c r="M51" s="8" t="e">
        <f>Report54_fact_profitability</f>
        <v>#NAME?</v>
      </c>
      <c r="N51" s="8" t="e">
        <f>Report54_fact_ALL2</f>
        <v>#NAME?</v>
      </c>
      <c r="O51" s="8"/>
      <c r="P51" s="25"/>
      <c r="Q51" s="8" t="s">
        <v>31</v>
      </c>
    </row>
    <row r="52" spans="1:17" ht="22.5" x14ac:dyDescent="0.2">
      <c r="B52" s="23">
        <f t="shared" si="0"/>
        <v>43</v>
      </c>
      <c r="C52" s="8">
        <v>2012</v>
      </c>
      <c r="D52" s="8">
        <v>12</v>
      </c>
      <c r="E52" s="9" t="s">
        <v>132</v>
      </c>
      <c r="F52" s="9" t="s">
        <v>88</v>
      </c>
      <c r="G52" s="8" t="s">
        <v>55</v>
      </c>
      <c r="H52" s="8">
        <v>48</v>
      </c>
      <c r="I52" s="10">
        <v>50157</v>
      </c>
      <c r="J52" s="8" t="e">
        <f>Report54_fact_FOT2</f>
        <v>#NAME?</v>
      </c>
      <c r="K52" s="8" t="e">
        <f>Report54_fact_FOT3</f>
        <v>#NAME?</v>
      </c>
      <c r="L52" s="8" t="e">
        <f>Report54_fact_materials2</f>
        <v>#NAME?</v>
      </c>
      <c r="M52" s="8" t="e">
        <f>Report54_fact_profitability</f>
        <v>#NAME?</v>
      </c>
      <c r="N52" s="8" t="e">
        <f>Report54_fact_ALL2</f>
        <v>#NAME?</v>
      </c>
      <c r="O52" s="8"/>
      <c r="P52" s="25"/>
      <c r="Q52" s="8" t="s">
        <v>31</v>
      </c>
    </row>
    <row r="53" spans="1:17" ht="12" x14ac:dyDescent="0.2">
      <c r="A53" s="17"/>
      <c r="B53" s="3"/>
      <c r="C53" s="3"/>
      <c r="D53" s="11"/>
      <c r="E53" s="11"/>
      <c r="F53" s="11"/>
      <c r="G53" s="11"/>
      <c r="H53" s="11"/>
      <c r="I53" s="12"/>
      <c r="J53" s="13" t="e">
        <f>SUM($J$10:$J$52)</f>
        <v>#NAME?</v>
      </c>
      <c r="K53" s="13" t="e">
        <f>SUM($K$10:$K$52)</f>
        <v>#NAME?</v>
      </c>
      <c r="L53" s="13" t="e">
        <f>SUM($L$10:$L$52)</f>
        <v>#NAME?</v>
      </c>
      <c r="M53" s="13" t="e">
        <f>SUM($M$10:$M$52)</f>
        <v>#NAME?</v>
      </c>
      <c r="N53" s="13" t="e">
        <f>SUM($N$10:$N$52)</f>
        <v>#NAME?</v>
      </c>
      <c r="O53" s="13"/>
      <c r="P53" s="13"/>
      <c r="Q53" s="13"/>
    </row>
    <row r="55" spans="1:17" x14ac:dyDescent="0.2">
      <c r="B55" s="1" t="s">
        <v>19</v>
      </c>
    </row>
    <row r="58" spans="1:17" ht="12.75" x14ac:dyDescent="0.2">
      <c r="B58" s="18"/>
      <c r="C58" s="18"/>
    </row>
    <row r="59" spans="1:17" ht="12.75" x14ac:dyDescent="0.2">
      <c r="B59" s="18" t="s">
        <v>133</v>
      </c>
      <c r="C59" s="18"/>
    </row>
    <row r="60" spans="1:17" ht="12.75" x14ac:dyDescent="0.2">
      <c r="B60" s="4"/>
      <c r="C60" s="4"/>
    </row>
    <row r="61" spans="1:17" x14ac:dyDescent="0.2">
      <c r="B61" s="1" t="s">
        <v>21</v>
      </c>
    </row>
    <row r="63" spans="1:17" x14ac:dyDescent="0.2">
      <c r="C63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52">
    <cfRule type="expression" dxfId="2" priority="5" stopIfTrue="1">
      <formula>#REF!='TRUE'</formula>
    </cfRule>
  </conditionalFormatting>
  <conditionalFormatting sqref="B53:C53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2013-02-12T06:02:42Z</dcterms:modified>
</cp:coreProperties>
</file>