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Ремонт!$A$10:$Q$37</definedName>
    <definedName name="detailRange3">Содержание!$A$10:$Q$51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5" i="3" l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N50" i="3"/>
  <c r="M50" i="3"/>
  <c r="L50" i="3"/>
  <c r="K50" i="3"/>
  <c r="J50" i="3"/>
  <c r="N49" i="3"/>
  <c r="M49" i="3"/>
  <c r="L49" i="3"/>
  <c r="K49" i="3"/>
  <c r="J49" i="3"/>
  <c r="N48" i="3"/>
  <c r="M48" i="3"/>
  <c r="L48" i="3"/>
  <c r="K48" i="3"/>
  <c r="J48" i="3"/>
  <c r="N47" i="3"/>
  <c r="M47" i="3"/>
  <c r="L47" i="3"/>
  <c r="K47" i="3"/>
  <c r="J47" i="3"/>
  <c r="N46" i="3"/>
  <c r="M46" i="3"/>
  <c r="L46" i="3"/>
  <c r="K46" i="3"/>
  <c r="J46" i="3"/>
  <c r="N45" i="3"/>
  <c r="M45" i="3"/>
  <c r="L45" i="3"/>
  <c r="K45" i="3"/>
  <c r="J45" i="3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51" i="3" s="1"/>
  <c r="M10" i="3"/>
  <c r="M51" i="3" s="1"/>
  <c r="L10" i="3"/>
  <c r="L51" i="3" s="1"/>
  <c r="K10" i="3"/>
  <c r="K51" i="3" s="1"/>
  <c r="J10" i="3"/>
  <c r="J51" i="3" s="1"/>
  <c r="B10" i="3"/>
  <c r="B11" i="3" s="1"/>
  <c r="B12" i="3" s="1"/>
  <c r="B13" i="3" s="1"/>
  <c r="B14" i="3" s="1"/>
  <c r="I37" i="2"/>
  <c r="N36" i="2"/>
  <c r="M36" i="2"/>
  <c r="L36" i="2"/>
  <c r="K36" i="2"/>
  <c r="J36" i="2"/>
  <c r="N35" i="2"/>
  <c r="M35" i="2"/>
  <c r="L35" i="2"/>
  <c r="K35" i="2"/>
  <c r="J35" i="2"/>
  <c r="N34" i="2"/>
  <c r="M34" i="2"/>
  <c r="L34" i="2"/>
  <c r="K34" i="2"/>
  <c r="J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7" i="2" s="1"/>
  <c r="M10" i="2"/>
  <c r="M37" i="2" s="1"/>
  <c r="L10" i="2"/>
  <c r="L37" i="2" s="1"/>
  <c r="K10" i="2"/>
  <c r="K37" i="2" s="1"/>
  <c r="J10" i="2"/>
  <c r="J37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5" i="4"/>
  <c r="B5" i="3"/>
  <c r="B5" i="2"/>
  <c r="S3" i="3"/>
  <c r="S2" i="3"/>
  <c r="S3" i="2"/>
  <c r="S2" i="2"/>
  <c r="B6" i="3"/>
  <c r="B4" i="3"/>
  <c r="B40" i="2"/>
  <c r="B6" i="2"/>
  <c r="B4" i="2"/>
</calcChain>
</file>

<file path=xl/sharedStrings.xml><?xml version="1.0" encoding="utf-8"?>
<sst xmlns="http://schemas.openxmlformats.org/spreadsheetml/2006/main" count="324" uniqueCount="137">
  <si>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</si>
  <si>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</si>
  <si>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</si>
  <si>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</si>
  <si>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</si>
  <si>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</si>
  <si>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</si>
  <si>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</si>
  <si>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</si>
  <si>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</si>
  <si>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</si>
  <si>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</si>
  <si>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</si>
  <si>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</si>
  <si>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</si>
  <si>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</si>
  <si>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</si>
  <si>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</si>
  <si>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</si>
  <si>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</si>
  <si>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</si>
  <si>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</si>
  <si>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</si>
  <si>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</si>
  <si>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17 по ул. ПАРХОМЕНКО</t>
  </si>
  <si>
    <t>за период c 01.03.2010 по 31.12.2012</t>
  </si>
  <si>
    <t/>
  </si>
  <si>
    <t>Управляющая компания ООО "УК "Западное" с 01.03.2010</t>
  </si>
  <si>
    <t>подвал, эл. щитовая</t>
  </si>
  <si>
    <t>Элепроводка в камерах кабель или провод</t>
  </si>
  <si>
    <t>п.м.</t>
  </si>
  <si>
    <t>Выполнено подрядной организацией ИП Буршит П.М. Акт № 1</t>
  </si>
  <si>
    <t>ввод ЦО</t>
  </si>
  <si>
    <t>Смена отдельных участков трубопроводов D 50 (отопление)</t>
  </si>
  <si>
    <t>м.</t>
  </si>
  <si>
    <t>Выполнено при гидравлических испытаниях</t>
  </si>
  <si>
    <t>ввод ХВС</t>
  </si>
  <si>
    <t>Смена задвижек D до 100мм</t>
  </si>
  <si>
    <t>шт.</t>
  </si>
  <si>
    <t>Выполнено по АДС 05</t>
  </si>
  <si>
    <t>кв.1-33, D 40 мм</t>
  </si>
  <si>
    <t>Выполнено, устранение непрогрева</t>
  </si>
  <si>
    <t>подвал, подключение обратки</t>
  </si>
  <si>
    <t>Смена отдельных участков трубопроводов D32мм (ГВС)</t>
  </si>
  <si>
    <t>Выполнено</t>
  </si>
  <si>
    <t>За 10 месяцев</t>
  </si>
  <si>
    <t>Услуги Банков и почты по приему платежей</t>
  </si>
  <si>
    <t>кв.м</t>
  </si>
  <si>
    <t>Услуги ЕРКЦ по печати, начислению, перерасчетам и доставке квитанций</t>
  </si>
  <si>
    <t>подъезд 3 подвал</t>
  </si>
  <si>
    <t>Смена труб канализации Ф до 100мм</t>
  </si>
  <si>
    <t>Обр.жит.№943</t>
  </si>
  <si>
    <t>подъезд 3 подвал применительно Ф50</t>
  </si>
  <si>
    <t>Обр.жит.№943 Выполнено по плану</t>
  </si>
  <si>
    <t>Применительно ввод ХВС D108</t>
  </si>
  <si>
    <t>Смена отдельных участков трубопроводов до D100 мм (ГВС)</t>
  </si>
  <si>
    <t>кв.37,41</t>
  </si>
  <si>
    <t>кв.37,41,Применительно ХВС</t>
  </si>
  <si>
    <t>кв.74 Применительно D32,20</t>
  </si>
  <si>
    <t>выполнено</t>
  </si>
  <si>
    <t>За 12 месяцев</t>
  </si>
  <si>
    <t>кв.76,Прменительно D32,20</t>
  </si>
  <si>
    <t>Обращение жит. № 1841 от 19.08.2011г.Выполнено</t>
  </si>
  <si>
    <t>кв.1Применительно п/сушит.</t>
  </si>
  <si>
    <t>Протокол приоритетности Выполнено</t>
  </si>
  <si>
    <t>подвал</t>
  </si>
  <si>
    <t>Установка водомерного узла учета</t>
  </si>
  <si>
    <t>подвал, применительно ремонт узла учета</t>
  </si>
  <si>
    <t>кв.74, применительно установка металлических перил</t>
  </si>
  <si>
    <t>Установка перил деревянных</t>
  </si>
  <si>
    <t>Выполнено, АДС-05</t>
  </si>
  <si>
    <t>кв.37</t>
  </si>
  <si>
    <t>Смена отдельных участков трубопроводов D 25 (ГВС)</t>
  </si>
  <si>
    <t>подвал, Применительно D110</t>
  </si>
  <si>
    <t>Обращение жит. № 266 от 14.02.2012г.Выполнен АДС-05</t>
  </si>
  <si>
    <t>кв.141, смена труб ГВС ф25,32мм</t>
  </si>
  <si>
    <t>подвал (кв.37)</t>
  </si>
  <si>
    <t>подъезд 1</t>
  </si>
  <si>
    <t>Ремонт подъезда 9 этажного со сменой остеления , масляной окраской мет. конструкций, окон, дверей</t>
  </si>
  <si>
    <t>Дезинсекция помещений</t>
  </si>
  <si>
    <t>Выполнено подрядной организацией ООО "Центр Сфера". Акт № 10</t>
  </si>
  <si>
    <t>Применительно работы по проектированию узла учета</t>
  </si>
  <si>
    <t>Теплообменник, мощность отвод. тепла, кВт до 100</t>
  </si>
  <si>
    <t>Выполнено ООО "Теплострой"</t>
  </si>
  <si>
    <t>кв.107</t>
  </si>
  <si>
    <t>Смена сгонов у трубопроводов D до 20 мм</t>
  </si>
  <si>
    <t>подвал, ЦО</t>
  </si>
  <si>
    <t>Ремонт задвижки D до 100 мм без снятия с места</t>
  </si>
  <si>
    <t>машинные отделения, 3,4 под.</t>
  </si>
  <si>
    <t>Смена разбитых стекол</t>
  </si>
  <si>
    <t>кв. 37</t>
  </si>
  <si>
    <t>Прочистка врезок ЦО</t>
  </si>
  <si>
    <t>подвал, рев.эл.узла</t>
  </si>
  <si>
    <t>Ремонт запорной арматуры без снятия с места D 25 мм ЦО</t>
  </si>
  <si>
    <t>кв. 45, р-т п/сушит.(устр.течи)</t>
  </si>
  <si>
    <t>Изготовление и уставновка полотенцесушителя</t>
  </si>
  <si>
    <t>УУЭТ, устранение неисправностей</t>
  </si>
  <si>
    <t>Смена отдельных участков трубопроводов D 20 (отопление)</t>
  </si>
  <si>
    <t>вход в лифт</t>
  </si>
  <si>
    <t>Ремонт цементной стяжки  полов</t>
  </si>
  <si>
    <t>кв.53</t>
  </si>
  <si>
    <t>Применительно установка п/суш.ГВС</t>
  </si>
  <si>
    <t>+остекл.</t>
  </si>
  <si>
    <t>Ремонт оконных переплетов</t>
  </si>
  <si>
    <t>ревизия задв.,кранов</t>
  </si>
  <si>
    <t>кв.14</t>
  </si>
  <si>
    <t>Очистка канализационной сети (внутренней)</t>
  </si>
  <si>
    <t>подвал подъезд 2 Применительно ревизия кранов</t>
  </si>
  <si>
    <t>Фасонные и соединительные изделия из полипропилена для канализации:ревизия диаметром 50мм</t>
  </si>
  <si>
    <t>кв.45 Применительно смена п/сушит.D32</t>
  </si>
  <si>
    <t>кв.41</t>
  </si>
  <si>
    <t>Установка скамейки</t>
  </si>
  <si>
    <t>Выполнено подрядной орг-ей ООО "Партэк"</t>
  </si>
  <si>
    <t>кв.76</t>
  </si>
  <si>
    <t>Прочистка вентканалов</t>
  </si>
  <si>
    <t>Выполнено подрядной организацией ООО "Белый Медведь"</t>
  </si>
  <si>
    <t>подвал Применительно D76,D25</t>
  </si>
  <si>
    <t>Смена отдельных участков трубопроводов D 80 (отопление)</t>
  </si>
  <si>
    <t>Применительно внутр.система ЦО</t>
  </si>
  <si>
    <t>Гидравлические испытания трубопровода Ф до 100мм</t>
  </si>
  <si>
    <t>Применительно подвал</t>
  </si>
  <si>
    <t>Выполнено подрядной орг-ей ИП Шубин А.С.</t>
  </si>
  <si>
    <t>кв.47, подъезд 2,3</t>
  </si>
  <si>
    <t>Проверка тех.состояния вентканала</t>
  </si>
  <si>
    <t>подвал, крыша</t>
  </si>
  <si>
    <t>Очистка помещения от мусора</t>
  </si>
  <si>
    <t>подвал, установка термопреобразователя узла учета ГВС</t>
  </si>
  <si>
    <t>машинное отделение</t>
  </si>
  <si>
    <t>кв.100, ревизия ЩО</t>
  </si>
  <si>
    <t>Ремонт групповых щитков на лестничных клетках без ремонта автоматов</t>
  </si>
  <si>
    <t>подъезд 1, ревизия ЩО</t>
  </si>
  <si>
    <t>подвал, запитка с промывкой системы ЦО</t>
  </si>
  <si>
    <t>Слив и наполнение водой системы отопления без осмотра системы</t>
  </si>
  <si>
    <t>ремонт ВРУ</t>
  </si>
  <si>
    <t>Ремонт групповых щитков на лестничных клетках со сменой автоматов</t>
  </si>
  <si>
    <t>кв.48, ремонт ЩЭ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</si>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</sst>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7"/>
  <sheetViews>
    <sheetView tabSelected="1" workbookViewId="0">
      <selection activeCell="B43" sqref="B43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17 по ул. ПАРХОМЕНКО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01.03.2010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01.03.2010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7</v>
      </c>
      <c r="E10" s="9" t="s">
        <v>28</v>
      </c>
      <c r="F10" s="9" t="s">
        <v>29</v>
      </c>
      <c r="G10" s="8" t="s">
        <v>30</v>
      </c>
      <c r="H10" s="8">
        <v>80</v>
      </c>
      <c r="I10" s="10">
        <v>9965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7</v>
      </c>
      <c r="E11" s="9" t="s">
        <v>32</v>
      </c>
      <c r="F11" s="9" t="s">
        <v>33</v>
      </c>
      <c r="G11" s="8" t="s">
        <v>34</v>
      </c>
      <c r="H11" s="8">
        <v>4</v>
      </c>
      <c r="I11" s="10">
        <v>1374.54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x14ac:dyDescent="0.2">
      <c r="B12" s="23">
        <f>B11+1</f>
        <v>3</v>
      </c>
      <c r="C12" s="8">
        <v>2010</v>
      </c>
      <c r="D12" s="8">
        <v>11</v>
      </c>
      <c r="E12" s="9" t="s">
        <v>36</v>
      </c>
      <c r="F12" s="9" t="s">
        <v>37</v>
      </c>
      <c r="G12" s="8" t="s">
        <v>38</v>
      </c>
      <c r="H12" s="8">
        <v>1</v>
      </c>
      <c r="I12" s="10">
        <v>3024.53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39</v>
      </c>
    </row>
    <row r="13" spans="1:26" ht="22.5" x14ac:dyDescent="0.2">
      <c r="B13" s="23">
        <f>B12+1</f>
        <v>4</v>
      </c>
      <c r="C13" s="8">
        <v>2010</v>
      </c>
      <c r="D13" s="8">
        <v>11</v>
      </c>
      <c r="E13" s="9" t="s">
        <v>40</v>
      </c>
      <c r="F13" s="9" t="s">
        <v>33</v>
      </c>
      <c r="G13" s="8" t="s">
        <v>34</v>
      </c>
      <c r="H13" s="8">
        <v>5</v>
      </c>
      <c r="I13" s="10">
        <v>2521.37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41</v>
      </c>
    </row>
    <row r="14" spans="1:26" ht="22.5" x14ac:dyDescent="0.2">
      <c r="B14" s="23">
        <f>B13+1</f>
        <v>5</v>
      </c>
      <c r="C14" s="8">
        <v>2010</v>
      </c>
      <c r="D14" s="8">
        <v>11</v>
      </c>
      <c r="E14" s="9" t="s">
        <v>42</v>
      </c>
      <c r="F14" s="9" t="s">
        <v>43</v>
      </c>
      <c r="G14" s="8" t="s">
        <v>30</v>
      </c>
      <c r="H14" s="8">
        <v>4</v>
      </c>
      <c r="I14" s="10">
        <v>2632.07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44</v>
      </c>
    </row>
    <row r="15" spans="1:26" ht="22.5" x14ac:dyDescent="0.2">
      <c r="B15" s="23">
        <f>B14+1</f>
        <v>6</v>
      </c>
      <c r="C15" s="8">
        <v>2010</v>
      </c>
      <c r="D15" s="8">
        <v>12</v>
      </c>
      <c r="E15" s="9" t="s">
        <v>45</v>
      </c>
      <c r="F15" s="9" t="s">
        <v>46</v>
      </c>
      <c r="G15" s="8" t="s">
        <v>47</v>
      </c>
      <c r="H15" s="8">
        <v>0</v>
      </c>
      <c r="I15" s="10">
        <v>13308.45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44</v>
      </c>
    </row>
    <row r="16" spans="1:26" ht="33.75" x14ac:dyDescent="0.2">
      <c r="B16" s="23">
        <f>B15+1</f>
        <v>7</v>
      </c>
      <c r="C16" s="8">
        <v>2010</v>
      </c>
      <c r="D16" s="8">
        <v>12</v>
      </c>
      <c r="E16" s="9" t="s">
        <v>45</v>
      </c>
      <c r="F16" s="9" t="s">
        <v>48</v>
      </c>
      <c r="G16" s="8" t="s">
        <v>47</v>
      </c>
      <c r="H16" s="8">
        <v>0</v>
      </c>
      <c r="I16" s="10">
        <v>11742.75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44</v>
      </c>
    </row>
    <row r="17" spans="2:17" ht="22.5" x14ac:dyDescent="0.2">
      <c r="B17" s="23">
        <f>B16+1</f>
        <v>8</v>
      </c>
      <c r="C17" s="8">
        <v>2011</v>
      </c>
      <c r="D17" s="8">
        <v>4</v>
      </c>
      <c r="E17" s="9" t="s">
        <v>49</v>
      </c>
      <c r="F17" s="9" t="s">
        <v>50</v>
      </c>
      <c r="G17" s="8" t="s">
        <v>30</v>
      </c>
      <c r="H17" s="8">
        <v>4</v>
      </c>
      <c r="I17" s="10">
        <v>3562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51</v>
      </c>
    </row>
    <row r="18" spans="2:17" ht="22.5" x14ac:dyDescent="0.2">
      <c r="B18" s="23">
        <f>B17+1</f>
        <v>9</v>
      </c>
      <c r="C18" s="8">
        <v>2011</v>
      </c>
      <c r="D18" s="8">
        <v>4</v>
      </c>
      <c r="E18" s="9" t="s">
        <v>52</v>
      </c>
      <c r="F18" s="9" t="s">
        <v>50</v>
      </c>
      <c r="G18" s="8" t="s">
        <v>30</v>
      </c>
      <c r="H18" s="8">
        <v>3</v>
      </c>
      <c r="I18" s="10">
        <v>445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53</v>
      </c>
    </row>
    <row r="19" spans="2:17" ht="22.5" x14ac:dyDescent="0.2">
      <c r="B19" s="23">
        <f>B18+1</f>
        <v>10</v>
      </c>
      <c r="C19" s="8">
        <v>2011</v>
      </c>
      <c r="D19" s="8">
        <v>9</v>
      </c>
      <c r="E19" s="9" t="s">
        <v>54</v>
      </c>
      <c r="F19" s="9" t="s">
        <v>55</v>
      </c>
      <c r="G19" s="8" t="s">
        <v>30</v>
      </c>
      <c r="H19" s="8">
        <v>13</v>
      </c>
      <c r="I19" s="10">
        <v>15470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44</v>
      </c>
    </row>
    <row r="20" spans="2:17" ht="22.5" x14ac:dyDescent="0.2">
      <c r="B20" s="23">
        <f>B19+1</f>
        <v>11</v>
      </c>
      <c r="C20" s="8">
        <v>2011</v>
      </c>
      <c r="D20" s="8">
        <v>12</v>
      </c>
      <c r="E20" s="9" t="s">
        <v>56</v>
      </c>
      <c r="F20" s="9" t="s">
        <v>43</v>
      </c>
      <c r="G20" s="8" t="s">
        <v>30</v>
      </c>
      <c r="H20" s="8">
        <v>8</v>
      </c>
      <c r="I20" s="10">
        <v>5852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44</v>
      </c>
    </row>
    <row r="21" spans="2:17" ht="22.5" x14ac:dyDescent="0.2">
      <c r="B21" s="23">
        <f>B20+1</f>
        <v>12</v>
      </c>
      <c r="C21" s="8">
        <v>2011</v>
      </c>
      <c r="D21" s="8">
        <v>12</v>
      </c>
      <c r="E21" s="9" t="s">
        <v>57</v>
      </c>
      <c r="F21" s="9" t="s">
        <v>43</v>
      </c>
      <c r="G21" s="8" t="s">
        <v>30</v>
      </c>
      <c r="H21" s="8">
        <v>8</v>
      </c>
      <c r="I21" s="10">
        <v>4747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44</v>
      </c>
    </row>
    <row r="22" spans="2:17" ht="22.5" x14ac:dyDescent="0.2">
      <c r="B22" s="23">
        <f>B21+1</f>
        <v>13</v>
      </c>
      <c r="C22" s="8">
        <v>2011</v>
      </c>
      <c r="D22" s="8">
        <v>12</v>
      </c>
      <c r="E22" s="9" t="s">
        <v>58</v>
      </c>
      <c r="F22" s="9" t="s">
        <v>43</v>
      </c>
      <c r="G22" s="8" t="s">
        <v>30</v>
      </c>
      <c r="H22" s="8">
        <v>4.5</v>
      </c>
      <c r="I22" s="10">
        <v>4048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59</v>
      </c>
    </row>
    <row r="23" spans="2:17" ht="22.5" x14ac:dyDescent="0.2">
      <c r="B23" s="23">
        <f>B22+1</f>
        <v>14</v>
      </c>
      <c r="C23" s="8">
        <v>2011</v>
      </c>
      <c r="D23" s="8">
        <v>12</v>
      </c>
      <c r="E23" s="9" t="s">
        <v>60</v>
      </c>
      <c r="F23" s="9" t="s">
        <v>46</v>
      </c>
      <c r="G23" s="8" t="s">
        <v>47</v>
      </c>
      <c r="H23" s="8">
        <v>0</v>
      </c>
      <c r="I23" s="10">
        <v>16909.560000000001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44</v>
      </c>
    </row>
    <row r="24" spans="2:17" ht="33.75" x14ac:dyDescent="0.2">
      <c r="B24" s="23">
        <f>B23+1</f>
        <v>15</v>
      </c>
      <c r="C24" s="8">
        <v>2011</v>
      </c>
      <c r="D24" s="8">
        <v>12</v>
      </c>
      <c r="E24" s="9" t="s">
        <v>60</v>
      </c>
      <c r="F24" s="9" t="s">
        <v>48</v>
      </c>
      <c r="G24" s="8" t="s">
        <v>47</v>
      </c>
      <c r="H24" s="8">
        <v>0</v>
      </c>
      <c r="I24" s="10">
        <v>15970.14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44</v>
      </c>
    </row>
    <row r="25" spans="2:17" ht="22.5" x14ac:dyDescent="0.2">
      <c r="B25" s="23">
        <f>B24+1</f>
        <v>16</v>
      </c>
      <c r="C25" s="8">
        <v>2011</v>
      </c>
      <c r="D25" s="8">
        <v>12</v>
      </c>
      <c r="E25" s="9" t="s">
        <v>61</v>
      </c>
      <c r="F25" s="9" t="s">
        <v>43</v>
      </c>
      <c r="G25" s="8" t="s">
        <v>30</v>
      </c>
      <c r="H25" s="8">
        <v>4.5</v>
      </c>
      <c r="I25" s="10">
        <v>3891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62</v>
      </c>
    </row>
    <row r="26" spans="2:17" ht="22.5" x14ac:dyDescent="0.2">
      <c r="B26" s="23">
        <f>B25+1</f>
        <v>17</v>
      </c>
      <c r="C26" s="8">
        <v>2011</v>
      </c>
      <c r="D26" s="8">
        <v>12</v>
      </c>
      <c r="E26" s="9" t="s">
        <v>63</v>
      </c>
      <c r="F26" s="9" t="s">
        <v>43</v>
      </c>
      <c r="G26" s="8" t="s">
        <v>30</v>
      </c>
      <c r="H26" s="8">
        <v>4.5</v>
      </c>
      <c r="I26" s="10">
        <v>4125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64</v>
      </c>
    </row>
    <row r="27" spans="2:17" x14ac:dyDescent="0.2">
      <c r="B27" s="23">
        <f>B26+1</f>
        <v>18</v>
      </c>
      <c r="C27" s="8">
        <v>2012</v>
      </c>
      <c r="D27" s="8">
        <v>5</v>
      </c>
      <c r="E27" s="9" t="s">
        <v>65</v>
      </c>
      <c r="F27" s="9" t="s">
        <v>66</v>
      </c>
      <c r="G27" s="8" t="s">
        <v>38</v>
      </c>
      <c r="H27" s="8">
        <v>1</v>
      </c>
      <c r="I27" s="10">
        <v>33971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44</v>
      </c>
    </row>
    <row r="28" spans="2:17" ht="22.5" x14ac:dyDescent="0.2">
      <c r="B28" s="23">
        <f>B27+1</f>
        <v>19</v>
      </c>
      <c r="C28" s="8">
        <v>2012</v>
      </c>
      <c r="D28" s="8">
        <v>6</v>
      </c>
      <c r="E28" s="9" t="s">
        <v>67</v>
      </c>
      <c r="F28" s="9" t="s">
        <v>66</v>
      </c>
      <c r="G28" s="8" t="s">
        <v>38</v>
      </c>
      <c r="H28" s="8">
        <v>1</v>
      </c>
      <c r="I28" s="10">
        <v>43371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44</v>
      </c>
    </row>
    <row r="29" spans="2:17" ht="33.75" x14ac:dyDescent="0.2">
      <c r="B29" s="23">
        <f>B28+1</f>
        <v>20</v>
      </c>
      <c r="C29" s="8">
        <v>2012</v>
      </c>
      <c r="D29" s="8">
        <v>6</v>
      </c>
      <c r="E29" s="9" t="s">
        <v>68</v>
      </c>
      <c r="F29" s="9" t="s">
        <v>69</v>
      </c>
      <c r="G29" s="8" t="s">
        <v>30</v>
      </c>
      <c r="H29" s="8">
        <v>7</v>
      </c>
      <c r="I29" s="10">
        <v>1160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70</v>
      </c>
    </row>
    <row r="30" spans="2:17" ht="22.5" x14ac:dyDescent="0.2">
      <c r="B30" s="23">
        <f>B29+1</f>
        <v>21</v>
      </c>
      <c r="C30" s="8">
        <v>2012</v>
      </c>
      <c r="D30" s="8">
        <v>7</v>
      </c>
      <c r="E30" s="9" t="s">
        <v>71</v>
      </c>
      <c r="F30" s="9" t="s">
        <v>72</v>
      </c>
      <c r="G30" s="8" t="s">
        <v>30</v>
      </c>
      <c r="H30" s="8">
        <v>8</v>
      </c>
      <c r="I30" s="10">
        <v>6918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70</v>
      </c>
    </row>
    <row r="31" spans="2:17" ht="22.5" x14ac:dyDescent="0.2">
      <c r="B31" s="23">
        <f>B30+1</f>
        <v>22</v>
      </c>
      <c r="C31" s="8">
        <v>2012</v>
      </c>
      <c r="D31" s="8">
        <v>7</v>
      </c>
      <c r="E31" s="9" t="s">
        <v>73</v>
      </c>
      <c r="F31" s="9" t="s">
        <v>50</v>
      </c>
      <c r="G31" s="8" t="s">
        <v>30</v>
      </c>
      <c r="H31" s="8">
        <v>6</v>
      </c>
      <c r="I31" s="10">
        <v>5064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74</v>
      </c>
    </row>
    <row r="32" spans="2:17" ht="22.5" x14ac:dyDescent="0.2">
      <c r="B32" s="23">
        <f>B31+1</f>
        <v>23</v>
      </c>
      <c r="C32" s="8">
        <v>2012</v>
      </c>
      <c r="D32" s="8">
        <v>12</v>
      </c>
      <c r="E32" s="9" t="s">
        <v>75</v>
      </c>
      <c r="F32" s="9" t="s">
        <v>43</v>
      </c>
      <c r="G32" s="8" t="s">
        <v>30</v>
      </c>
      <c r="H32" s="8">
        <v>32</v>
      </c>
      <c r="I32" s="10">
        <v>17487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44</v>
      </c>
    </row>
    <row r="33" spans="1:17" ht="22.5" x14ac:dyDescent="0.2">
      <c r="B33" s="23">
        <f>B32+1</f>
        <v>24</v>
      </c>
      <c r="C33" s="8">
        <v>2012</v>
      </c>
      <c r="D33" s="8">
        <v>12</v>
      </c>
      <c r="E33" s="9" t="s">
        <v>76</v>
      </c>
      <c r="F33" s="9" t="s">
        <v>50</v>
      </c>
      <c r="G33" s="8" t="s">
        <v>30</v>
      </c>
      <c r="H33" s="8">
        <v>11</v>
      </c>
      <c r="I33" s="10">
        <v>9300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44</v>
      </c>
    </row>
    <row r="34" spans="1:17" ht="45" x14ac:dyDescent="0.2">
      <c r="B34" s="23">
        <f>B33+1</f>
        <v>25</v>
      </c>
      <c r="C34" s="8">
        <v>2012</v>
      </c>
      <c r="D34" s="8">
        <v>12</v>
      </c>
      <c r="E34" s="9" t="s">
        <v>77</v>
      </c>
      <c r="F34" s="9" t="s">
        <v>78</v>
      </c>
      <c r="G34" s="8" t="s">
        <v>38</v>
      </c>
      <c r="H34" s="8">
        <v>1</v>
      </c>
      <c r="I34" s="10">
        <v>123764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44</v>
      </c>
    </row>
    <row r="35" spans="1:17" ht="22.5" x14ac:dyDescent="0.2">
      <c r="B35" s="23">
        <f>B34+1</f>
        <v>26</v>
      </c>
      <c r="C35" s="8">
        <v>2012</v>
      </c>
      <c r="D35" s="8">
        <v>12</v>
      </c>
      <c r="E35" s="9" t="s">
        <v>60</v>
      </c>
      <c r="F35" s="9" t="s">
        <v>46</v>
      </c>
      <c r="G35" s="8" t="s">
        <v>47</v>
      </c>
      <c r="H35" s="8">
        <v>0</v>
      </c>
      <c r="I35" s="10">
        <v>16909.560000000001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44</v>
      </c>
    </row>
    <row r="36" spans="1:17" ht="33.75" x14ac:dyDescent="0.2">
      <c r="B36" s="23">
        <f>B35+1</f>
        <v>27</v>
      </c>
      <c r="C36" s="8">
        <v>2012</v>
      </c>
      <c r="D36" s="8">
        <v>12</v>
      </c>
      <c r="E36" s="9" t="s">
        <v>60</v>
      </c>
      <c r="F36" s="9" t="s">
        <v>48</v>
      </c>
      <c r="G36" s="8" t="s">
        <v>47</v>
      </c>
      <c r="H36" s="8">
        <v>0</v>
      </c>
      <c r="I36" s="10">
        <v>15970.14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44</v>
      </c>
    </row>
    <row r="37" spans="1:17" ht="12" x14ac:dyDescent="0.2">
      <c r="A37" s="17"/>
      <c r="B37" s="3"/>
      <c r="C37" s="3"/>
      <c r="D37" s="11"/>
      <c r="E37" s="11"/>
      <c r="F37" s="11"/>
      <c r="G37" s="11"/>
      <c r="H37" s="11"/>
      <c r="I37" s="12">
        <f>SUM($I$10:$I$36)</f>
        <v>393503.11000000004</v>
      </c>
      <c r="J37" s="13" t="e">
        <f>SUM($J$10:$J$36)</f>
        <v>#NAME?</v>
      </c>
      <c r="K37" s="13" t="e">
        <f>SUM($K$10:$K$36)</f>
        <v>#NAME?</v>
      </c>
      <c r="L37" s="13" t="e">
        <f>SUM($L$10:$L$36)</f>
        <v>#NAME?</v>
      </c>
      <c r="M37" s="13" t="e">
        <f>SUM($M$10:$M$36)</f>
        <v>#NAME?</v>
      </c>
      <c r="N37" s="13" t="e">
        <f>SUM($N$10:$N$36)</f>
        <v>#NAME?</v>
      </c>
      <c r="O37" s="13"/>
      <c r="P37" s="13"/>
      <c r="Q37" s="13"/>
    </row>
    <row r="40" spans="1:17" x14ac:dyDescent="0.2">
      <c r="B40" s="1" t="str">
        <f>XLRPARAMS_comment</f>
        <v/>
      </c>
    </row>
    <row r="42" spans="1:17" ht="12.75" x14ac:dyDescent="0.2">
      <c r="B42" s="18"/>
      <c r="C42" s="18"/>
    </row>
    <row r="43" spans="1:17" ht="12.75" x14ac:dyDescent="0.2">
      <c r="B43" s="18" t="s">
        <v>136</v>
      </c>
      <c r="C43" s="18"/>
    </row>
    <row r="44" spans="1:17" ht="12.75" x14ac:dyDescent="0.2">
      <c r="B44" s="4"/>
      <c r="C44" s="4"/>
    </row>
    <row r="45" spans="1:17" x14ac:dyDescent="0.2">
      <c r="B45" s="1" t="s">
        <v>21</v>
      </c>
    </row>
    <row r="47" spans="1:17" x14ac:dyDescent="0.2">
      <c r="C4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36">
    <cfRule type="expression" dxfId="5" priority="5" stopIfTrue="1">
      <formula>#REF!='TRUE'</formula>
    </cfRule>
  </conditionalFormatting>
  <conditionalFormatting sqref="B37:C37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61"/>
  <sheetViews>
    <sheetView topLeftCell="A34" workbookViewId="0">
      <selection activeCell="Z46" sqref="Z4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17 по ул. ПАРХОМЕНКО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01.03.2010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01.03.2010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33.75" x14ac:dyDescent="0.2">
      <c r="B10" s="23">
        <f>B9+1</f>
        <v>1</v>
      </c>
      <c r="C10" s="8">
        <v>2010</v>
      </c>
      <c r="D10" s="8">
        <v>6</v>
      </c>
      <c r="E10" s="9" t="s">
        <v>81</v>
      </c>
      <c r="F10" s="9" t="s">
        <v>82</v>
      </c>
      <c r="G10" s="8" t="s">
        <v>38</v>
      </c>
      <c r="H10" s="8">
        <v>1</v>
      </c>
      <c r="I10" s="10">
        <v>17034.21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83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6</v>
      </c>
      <c r="E11" s="9" t="s">
        <v>65</v>
      </c>
      <c r="F11" s="9" t="s">
        <v>79</v>
      </c>
      <c r="G11" s="8" t="s">
        <v>47</v>
      </c>
      <c r="H11" s="8">
        <v>1189</v>
      </c>
      <c r="I11" s="10">
        <v>2651.47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80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11</v>
      </c>
      <c r="E12" s="9" t="s">
        <v>84</v>
      </c>
      <c r="F12" s="9" t="s">
        <v>85</v>
      </c>
      <c r="G12" s="8" t="s">
        <v>38</v>
      </c>
      <c r="H12" s="8">
        <v>2</v>
      </c>
      <c r="I12" s="10">
        <v>1503.12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44</v>
      </c>
    </row>
    <row r="13" spans="1:26" ht="22.5" x14ac:dyDescent="0.2">
      <c r="B13" s="23">
        <f>B12+1</f>
        <v>4</v>
      </c>
      <c r="C13" s="8">
        <v>2010</v>
      </c>
      <c r="D13" s="8">
        <v>11</v>
      </c>
      <c r="E13" s="9" t="s">
        <v>88</v>
      </c>
      <c r="F13" s="9" t="s">
        <v>89</v>
      </c>
      <c r="G13" s="8" t="s">
        <v>47</v>
      </c>
      <c r="H13" s="8">
        <v>1.6</v>
      </c>
      <c r="I13" s="10">
        <v>1057.75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44</v>
      </c>
    </row>
    <row r="14" spans="1:26" ht="22.5" x14ac:dyDescent="0.2">
      <c r="B14" s="23">
        <f>B13+1</f>
        <v>5</v>
      </c>
      <c r="C14" s="8">
        <v>2010</v>
      </c>
      <c r="D14" s="8">
        <v>11</v>
      </c>
      <c r="E14" s="9" t="s">
        <v>86</v>
      </c>
      <c r="F14" s="9" t="s">
        <v>87</v>
      </c>
      <c r="G14" s="8" t="s">
        <v>38</v>
      </c>
      <c r="H14" s="8">
        <v>2</v>
      </c>
      <c r="I14" s="10">
        <v>5827.31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44</v>
      </c>
    </row>
    <row r="15" spans="1:26" x14ac:dyDescent="0.2">
      <c r="B15" s="23">
        <f t="shared" ref="B15:B50" si="0">B14+1</f>
        <v>6</v>
      </c>
      <c r="C15" s="8">
        <v>2011</v>
      </c>
      <c r="D15" s="8">
        <v>1</v>
      </c>
      <c r="E15" s="9" t="s">
        <v>90</v>
      </c>
      <c r="F15" s="9" t="s">
        <v>91</v>
      </c>
      <c r="G15" s="8" t="s">
        <v>38</v>
      </c>
      <c r="H15" s="8">
        <v>6</v>
      </c>
      <c r="I15" s="10">
        <v>466.32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44</v>
      </c>
    </row>
    <row r="16" spans="1:26" x14ac:dyDescent="0.2">
      <c r="B16" s="23">
        <f t="shared" si="0"/>
        <v>7</v>
      </c>
      <c r="C16" s="8">
        <v>2011</v>
      </c>
      <c r="D16" s="8">
        <v>1</v>
      </c>
      <c r="E16" s="9" t="s">
        <v>98</v>
      </c>
      <c r="F16" s="9" t="s">
        <v>99</v>
      </c>
      <c r="G16" s="8" t="s">
        <v>47</v>
      </c>
      <c r="H16" s="8">
        <v>8.4</v>
      </c>
      <c r="I16" s="10">
        <v>4602.34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44</v>
      </c>
    </row>
    <row r="17" spans="2:17" ht="22.5" x14ac:dyDescent="0.2">
      <c r="B17" s="23">
        <f t="shared" si="0"/>
        <v>8</v>
      </c>
      <c r="C17" s="8">
        <v>2011</v>
      </c>
      <c r="D17" s="8">
        <v>1</v>
      </c>
      <c r="E17" s="9" t="s">
        <v>94</v>
      </c>
      <c r="F17" s="9" t="s">
        <v>95</v>
      </c>
      <c r="G17" s="8" t="s">
        <v>38</v>
      </c>
      <c r="H17" s="8">
        <v>1</v>
      </c>
      <c r="I17" s="10">
        <v>1484.16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44</v>
      </c>
    </row>
    <row r="18" spans="2:17" ht="22.5" x14ac:dyDescent="0.2">
      <c r="B18" s="23">
        <f t="shared" si="0"/>
        <v>9</v>
      </c>
      <c r="C18" s="8">
        <v>2011</v>
      </c>
      <c r="D18" s="8">
        <v>1</v>
      </c>
      <c r="E18" s="9" t="s">
        <v>92</v>
      </c>
      <c r="F18" s="9" t="s">
        <v>93</v>
      </c>
      <c r="G18" s="8" t="s">
        <v>38</v>
      </c>
      <c r="H18" s="8">
        <v>13</v>
      </c>
      <c r="I18" s="10">
        <v>11126.83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44</v>
      </c>
    </row>
    <row r="19" spans="2:17" ht="22.5" x14ac:dyDescent="0.2">
      <c r="B19" s="23">
        <f t="shared" si="0"/>
        <v>10</v>
      </c>
      <c r="C19" s="8">
        <v>2011</v>
      </c>
      <c r="D19" s="8">
        <v>1</v>
      </c>
      <c r="E19" s="9" t="s">
        <v>96</v>
      </c>
      <c r="F19" s="9" t="s">
        <v>97</v>
      </c>
      <c r="G19" s="8" t="s">
        <v>34</v>
      </c>
      <c r="H19" s="8">
        <v>0.8</v>
      </c>
      <c r="I19" s="10">
        <v>602.41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44</v>
      </c>
    </row>
    <row r="20" spans="2:17" x14ac:dyDescent="0.2">
      <c r="B20" s="23">
        <f t="shared" si="0"/>
        <v>11</v>
      </c>
      <c r="C20" s="8">
        <v>2011</v>
      </c>
      <c r="D20" s="8">
        <v>2</v>
      </c>
      <c r="E20" s="9" t="s">
        <v>102</v>
      </c>
      <c r="F20" s="9" t="s">
        <v>103</v>
      </c>
      <c r="G20" s="8" t="s">
        <v>38</v>
      </c>
      <c r="H20" s="8">
        <v>2.94</v>
      </c>
      <c r="I20" s="10">
        <v>2631.54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44</v>
      </c>
    </row>
    <row r="21" spans="2:17" ht="22.5" x14ac:dyDescent="0.2">
      <c r="B21" s="23">
        <f t="shared" si="0"/>
        <v>12</v>
      </c>
      <c r="C21" s="8">
        <v>2011</v>
      </c>
      <c r="D21" s="8">
        <v>2</v>
      </c>
      <c r="E21" s="9" t="s">
        <v>101</v>
      </c>
      <c r="F21" s="9" t="s">
        <v>95</v>
      </c>
      <c r="G21" s="8" t="s">
        <v>38</v>
      </c>
      <c r="H21" s="8">
        <v>1</v>
      </c>
      <c r="I21" s="10">
        <v>2712.93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44</v>
      </c>
    </row>
    <row r="22" spans="2:17" ht="22.5" x14ac:dyDescent="0.2">
      <c r="B22" s="23">
        <f t="shared" si="0"/>
        <v>13</v>
      </c>
      <c r="C22" s="8">
        <v>2011</v>
      </c>
      <c r="D22" s="8">
        <v>2</v>
      </c>
      <c r="E22" s="9" t="s">
        <v>100</v>
      </c>
      <c r="F22" s="9" t="s">
        <v>50</v>
      </c>
      <c r="G22" s="8" t="s">
        <v>30</v>
      </c>
      <c r="H22" s="8">
        <v>2</v>
      </c>
      <c r="I22" s="10">
        <v>2345.35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44</v>
      </c>
    </row>
    <row r="23" spans="2:17" ht="22.5" x14ac:dyDescent="0.2">
      <c r="B23" s="23">
        <f t="shared" si="0"/>
        <v>14</v>
      </c>
      <c r="C23" s="8">
        <v>2011</v>
      </c>
      <c r="D23" s="8">
        <v>2</v>
      </c>
      <c r="E23" s="9" t="s">
        <v>104</v>
      </c>
      <c r="F23" s="9" t="s">
        <v>87</v>
      </c>
      <c r="G23" s="8" t="s">
        <v>38</v>
      </c>
      <c r="H23" s="8">
        <v>4</v>
      </c>
      <c r="I23" s="10">
        <v>3598.37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44</v>
      </c>
    </row>
    <row r="24" spans="2:17" ht="22.5" x14ac:dyDescent="0.2">
      <c r="B24" s="23">
        <f t="shared" si="0"/>
        <v>15</v>
      </c>
      <c r="C24" s="8">
        <v>2011</v>
      </c>
      <c r="D24" s="8">
        <v>2</v>
      </c>
      <c r="E24" s="9" t="s">
        <v>105</v>
      </c>
      <c r="F24" s="9" t="s">
        <v>106</v>
      </c>
      <c r="G24" s="8" t="s">
        <v>30</v>
      </c>
      <c r="H24" s="8">
        <v>6</v>
      </c>
      <c r="I24" s="10">
        <v>349.5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44</v>
      </c>
    </row>
    <row r="25" spans="2:17" ht="45" x14ac:dyDescent="0.2">
      <c r="B25" s="23">
        <f t="shared" si="0"/>
        <v>16</v>
      </c>
      <c r="C25" s="8">
        <v>2011</v>
      </c>
      <c r="D25" s="8">
        <v>2</v>
      </c>
      <c r="E25" s="9" t="s">
        <v>107</v>
      </c>
      <c r="F25" s="9" t="s">
        <v>108</v>
      </c>
      <c r="G25" s="8" t="s">
        <v>38</v>
      </c>
      <c r="H25" s="8">
        <v>2</v>
      </c>
      <c r="I25" s="10">
        <v>364.29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44</v>
      </c>
    </row>
    <row r="26" spans="2:17" ht="22.5" x14ac:dyDescent="0.2">
      <c r="B26" s="23">
        <f t="shared" si="0"/>
        <v>17</v>
      </c>
      <c r="C26" s="8">
        <v>2011</v>
      </c>
      <c r="D26" s="8">
        <v>3</v>
      </c>
      <c r="E26" s="9" t="s">
        <v>65</v>
      </c>
      <c r="F26" s="9" t="s">
        <v>106</v>
      </c>
      <c r="G26" s="8" t="s">
        <v>30</v>
      </c>
      <c r="H26" s="8">
        <v>21</v>
      </c>
      <c r="I26" s="10">
        <v>1223.32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44</v>
      </c>
    </row>
    <row r="27" spans="2:17" ht="22.5" x14ac:dyDescent="0.2">
      <c r="B27" s="23">
        <f t="shared" si="0"/>
        <v>18</v>
      </c>
      <c r="C27" s="8">
        <v>2011</v>
      </c>
      <c r="D27" s="8">
        <v>3</v>
      </c>
      <c r="E27" s="9" t="s">
        <v>65</v>
      </c>
      <c r="F27" s="9" t="s">
        <v>106</v>
      </c>
      <c r="G27" s="8" t="s">
        <v>30</v>
      </c>
      <c r="H27" s="8">
        <v>18</v>
      </c>
      <c r="I27" s="10">
        <v>1048.56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44</v>
      </c>
    </row>
    <row r="28" spans="2:17" ht="22.5" x14ac:dyDescent="0.2">
      <c r="B28" s="23">
        <f t="shared" si="0"/>
        <v>19</v>
      </c>
      <c r="C28" s="8">
        <v>2011</v>
      </c>
      <c r="D28" s="8">
        <v>3</v>
      </c>
      <c r="E28" s="9" t="s">
        <v>65</v>
      </c>
      <c r="F28" s="9" t="s">
        <v>106</v>
      </c>
      <c r="G28" s="8" t="s">
        <v>30</v>
      </c>
      <c r="H28" s="8">
        <v>34</v>
      </c>
      <c r="I28" s="10">
        <v>1980.62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44</v>
      </c>
    </row>
    <row r="29" spans="2:17" ht="22.5" x14ac:dyDescent="0.2">
      <c r="B29" s="23">
        <f t="shared" si="0"/>
        <v>20</v>
      </c>
      <c r="C29" s="8">
        <v>2011</v>
      </c>
      <c r="D29" s="8">
        <v>3</v>
      </c>
      <c r="E29" s="9" t="s">
        <v>110</v>
      </c>
      <c r="F29" s="9" t="s">
        <v>43</v>
      </c>
      <c r="G29" s="8" t="s">
        <v>30</v>
      </c>
      <c r="H29" s="8">
        <v>1.5</v>
      </c>
      <c r="I29" s="10">
        <v>856.97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44</v>
      </c>
    </row>
    <row r="30" spans="2:17" ht="22.5" x14ac:dyDescent="0.2">
      <c r="B30" s="23">
        <f t="shared" si="0"/>
        <v>21</v>
      </c>
      <c r="C30" s="8">
        <v>2011</v>
      </c>
      <c r="D30" s="8">
        <v>3</v>
      </c>
      <c r="E30" s="9" t="s">
        <v>65</v>
      </c>
      <c r="F30" s="9" t="s">
        <v>50</v>
      </c>
      <c r="G30" s="8" t="s">
        <v>30</v>
      </c>
      <c r="H30" s="8">
        <v>3</v>
      </c>
      <c r="I30" s="10">
        <v>499.07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44</v>
      </c>
    </row>
    <row r="31" spans="2:17" ht="22.5" x14ac:dyDescent="0.2">
      <c r="B31" s="23">
        <f t="shared" si="0"/>
        <v>22</v>
      </c>
      <c r="C31" s="8">
        <v>2011</v>
      </c>
      <c r="D31" s="8">
        <v>3</v>
      </c>
      <c r="E31" s="9" t="s">
        <v>109</v>
      </c>
      <c r="F31" s="9" t="s">
        <v>95</v>
      </c>
      <c r="G31" s="8" t="s">
        <v>38</v>
      </c>
      <c r="H31" s="8">
        <v>3</v>
      </c>
      <c r="I31" s="10">
        <v>805.42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44</v>
      </c>
    </row>
    <row r="32" spans="2:17" x14ac:dyDescent="0.2">
      <c r="B32" s="23">
        <f t="shared" si="0"/>
        <v>23</v>
      </c>
      <c r="C32" s="8">
        <v>2011</v>
      </c>
      <c r="D32" s="8">
        <v>4</v>
      </c>
      <c r="E32" s="9"/>
      <c r="F32" s="9" t="s">
        <v>111</v>
      </c>
      <c r="G32" s="8" t="s">
        <v>38</v>
      </c>
      <c r="H32" s="8">
        <v>2</v>
      </c>
      <c r="I32" s="10">
        <v>18500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44</v>
      </c>
    </row>
    <row r="33" spans="2:17" x14ac:dyDescent="0.2">
      <c r="B33" s="23">
        <f t="shared" si="0"/>
        <v>24</v>
      </c>
      <c r="C33" s="8">
        <v>2011</v>
      </c>
      <c r="D33" s="8">
        <v>5</v>
      </c>
      <c r="E33" s="9" t="s">
        <v>65</v>
      </c>
      <c r="F33" s="9" t="s">
        <v>79</v>
      </c>
      <c r="G33" s="8" t="s">
        <v>47</v>
      </c>
      <c r="H33" s="8">
        <v>1188</v>
      </c>
      <c r="I33" s="10">
        <v>2791.8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112</v>
      </c>
    </row>
    <row r="34" spans="2:17" x14ac:dyDescent="0.2">
      <c r="B34" s="23">
        <f t="shared" si="0"/>
        <v>25</v>
      </c>
      <c r="C34" s="8">
        <v>2011</v>
      </c>
      <c r="D34" s="8">
        <v>6</v>
      </c>
      <c r="E34" s="9" t="s">
        <v>65</v>
      </c>
      <c r="F34" s="9" t="s">
        <v>79</v>
      </c>
      <c r="G34" s="8" t="s">
        <v>47</v>
      </c>
      <c r="H34" s="8">
        <v>1188</v>
      </c>
      <c r="I34" s="10">
        <v>2791.8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112</v>
      </c>
    </row>
    <row r="35" spans="2:17" ht="22.5" x14ac:dyDescent="0.2">
      <c r="B35" s="23">
        <f t="shared" si="0"/>
        <v>26</v>
      </c>
      <c r="C35" s="8">
        <v>2011</v>
      </c>
      <c r="D35" s="8">
        <v>6</v>
      </c>
      <c r="E35" s="9" t="s">
        <v>113</v>
      </c>
      <c r="F35" s="9" t="s">
        <v>114</v>
      </c>
      <c r="G35" s="8" t="s">
        <v>38</v>
      </c>
      <c r="H35" s="8">
        <v>2</v>
      </c>
      <c r="I35" s="10">
        <v>977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115</v>
      </c>
    </row>
    <row r="36" spans="2:17" ht="22.5" x14ac:dyDescent="0.2">
      <c r="B36" s="23">
        <f t="shared" si="0"/>
        <v>27</v>
      </c>
      <c r="C36" s="8">
        <v>2011</v>
      </c>
      <c r="D36" s="8">
        <v>6</v>
      </c>
      <c r="E36" s="9" t="s">
        <v>116</v>
      </c>
      <c r="F36" s="9" t="s">
        <v>117</v>
      </c>
      <c r="G36" s="8" t="s">
        <v>34</v>
      </c>
      <c r="H36" s="8">
        <v>2</v>
      </c>
      <c r="I36" s="10">
        <v>1160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44</v>
      </c>
    </row>
    <row r="37" spans="2:17" ht="22.5" x14ac:dyDescent="0.2">
      <c r="B37" s="23">
        <f t="shared" si="0"/>
        <v>28</v>
      </c>
      <c r="C37" s="8">
        <v>2011</v>
      </c>
      <c r="D37" s="8">
        <v>7</v>
      </c>
      <c r="E37" s="9" t="s">
        <v>118</v>
      </c>
      <c r="F37" s="9" t="s">
        <v>119</v>
      </c>
      <c r="G37" s="8" t="s">
        <v>30</v>
      </c>
      <c r="H37" s="8">
        <v>3000</v>
      </c>
      <c r="I37" s="10">
        <v>64800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44</v>
      </c>
    </row>
    <row r="38" spans="2:17" x14ac:dyDescent="0.2">
      <c r="B38" s="23">
        <f t="shared" si="0"/>
        <v>29</v>
      </c>
      <c r="C38" s="8">
        <v>2011</v>
      </c>
      <c r="D38" s="8">
        <v>8</v>
      </c>
      <c r="E38" s="9" t="s">
        <v>120</v>
      </c>
      <c r="F38" s="9" t="s">
        <v>79</v>
      </c>
      <c r="G38" s="8" t="s">
        <v>47</v>
      </c>
      <c r="H38" s="8">
        <v>1188</v>
      </c>
      <c r="I38" s="10">
        <v>5940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121</v>
      </c>
    </row>
    <row r="39" spans="2:17" ht="22.5" x14ac:dyDescent="0.2">
      <c r="B39" s="23">
        <f t="shared" si="0"/>
        <v>30</v>
      </c>
      <c r="C39" s="8">
        <v>2011</v>
      </c>
      <c r="D39" s="8">
        <v>12</v>
      </c>
      <c r="E39" s="9" t="s">
        <v>122</v>
      </c>
      <c r="F39" s="9" t="s">
        <v>106</v>
      </c>
      <c r="G39" s="8" t="s">
        <v>30</v>
      </c>
      <c r="H39" s="8">
        <v>8</v>
      </c>
      <c r="I39" s="10">
        <v>348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44</v>
      </c>
    </row>
    <row r="40" spans="2:17" ht="22.5" x14ac:dyDescent="0.2">
      <c r="B40" s="23">
        <f t="shared" si="0"/>
        <v>31</v>
      </c>
      <c r="C40" s="8">
        <v>2012</v>
      </c>
      <c r="D40" s="8">
        <v>5</v>
      </c>
      <c r="E40" s="9" t="s">
        <v>123</v>
      </c>
      <c r="F40" s="9" t="s">
        <v>114</v>
      </c>
      <c r="G40" s="8" t="s">
        <v>38</v>
      </c>
      <c r="H40" s="8">
        <v>160</v>
      </c>
      <c r="I40" s="10">
        <v>7626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44</v>
      </c>
    </row>
    <row r="41" spans="2:17" ht="22.5" x14ac:dyDescent="0.2">
      <c r="B41" s="23">
        <f t="shared" si="0"/>
        <v>32</v>
      </c>
      <c r="C41" s="8">
        <v>2012</v>
      </c>
      <c r="D41" s="8">
        <v>7</v>
      </c>
      <c r="E41" s="9" t="s">
        <v>65</v>
      </c>
      <c r="F41" s="9" t="s">
        <v>119</v>
      </c>
      <c r="G41" s="8" t="s">
        <v>30</v>
      </c>
      <c r="H41" s="8">
        <v>3000</v>
      </c>
      <c r="I41" s="10">
        <v>86805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44</v>
      </c>
    </row>
    <row r="42" spans="2:17" ht="22.5" x14ac:dyDescent="0.2">
      <c r="B42" s="23">
        <f t="shared" si="0"/>
        <v>33</v>
      </c>
      <c r="C42" s="8">
        <v>2012</v>
      </c>
      <c r="D42" s="8">
        <v>7</v>
      </c>
      <c r="E42" s="9" t="s">
        <v>32</v>
      </c>
      <c r="F42" s="9" t="s">
        <v>119</v>
      </c>
      <c r="G42" s="8" t="s">
        <v>30</v>
      </c>
      <c r="H42" s="8">
        <v>140</v>
      </c>
      <c r="I42" s="10">
        <v>12492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44</v>
      </c>
    </row>
    <row r="43" spans="2:17" x14ac:dyDescent="0.2">
      <c r="B43" s="23">
        <f t="shared" si="0"/>
        <v>34</v>
      </c>
      <c r="C43" s="8">
        <v>2012</v>
      </c>
      <c r="D43" s="8">
        <v>8</v>
      </c>
      <c r="E43" s="9" t="s">
        <v>124</v>
      </c>
      <c r="F43" s="9" t="s">
        <v>125</v>
      </c>
      <c r="G43" s="8" t="s">
        <v>47</v>
      </c>
      <c r="H43" s="8">
        <v>1100</v>
      </c>
      <c r="I43" s="10">
        <v>7761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44</v>
      </c>
    </row>
    <row r="44" spans="2:17" ht="33.75" x14ac:dyDescent="0.2">
      <c r="B44" s="23">
        <f t="shared" si="0"/>
        <v>35</v>
      </c>
      <c r="C44" s="8">
        <v>2012</v>
      </c>
      <c r="D44" s="8">
        <v>8</v>
      </c>
      <c r="E44" s="9" t="s">
        <v>126</v>
      </c>
      <c r="F44" s="9" t="s">
        <v>66</v>
      </c>
      <c r="G44" s="8" t="s">
        <v>38</v>
      </c>
      <c r="H44" s="8">
        <v>1</v>
      </c>
      <c r="I44" s="10">
        <v>8515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44</v>
      </c>
    </row>
    <row r="45" spans="2:17" x14ac:dyDescent="0.2">
      <c r="B45" s="23">
        <f t="shared" si="0"/>
        <v>36</v>
      </c>
      <c r="C45" s="8">
        <v>2012</v>
      </c>
      <c r="D45" s="8">
        <v>9</v>
      </c>
      <c r="E45" s="9" t="s">
        <v>127</v>
      </c>
      <c r="F45" s="9" t="s">
        <v>89</v>
      </c>
      <c r="G45" s="8" t="s">
        <v>47</v>
      </c>
      <c r="H45" s="8">
        <v>11.6</v>
      </c>
      <c r="I45" s="10">
        <v>6289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44</v>
      </c>
    </row>
    <row r="46" spans="2:17" ht="33.75" x14ac:dyDescent="0.2">
      <c r="B46" s="23">
        <f t="shared" si="0"/>
        <v>37</v>
      </c>
      <c r="C46" s="8">
        <v>2012</v>
      </c>
      <c r="D46" s="8">
        <v>10</v>
      </c>
      <c r="E46" s="9" t="s">
        <v>128</v>
      </c>
      <c r="F46" s="9" t="s">
        <v>129</v>
      </c>
      <c r="G46" s="8" t="s">
        <v>38</v>
      </c>
      <c r="H46" s="8">
        <v>1</v>
      </c>
      <c r="I46" s="10">
        <v>931</v>
      </c>
      <c r="J46" s="8" t="e">
        <f>Report54_fact_FOT2</f>
        <v>#NAME?</v>
      </c>
      <c r="K46" s="8" t="e">
        <f>Report54_fact_FOT3</f>
        <v>#NAME?</v>
      </c>
      <c r="L46" s="8" t="e">
        <f>Report54_fact_materials2</f>
        <v>#NAME?</v>
      </c>
      <c r="M46" s="8" t="e">
        <f>Report54_fact_profitability</f>
        <v>#NAME?</v>
      </c>
      <c r="N46" s="8" t="e">
        <f>Report54_fact_ALL2</f>
        <v>#NAME?</v>
      </c>
      <c r="O46" s="8"/>
      <c r="P46" s="25"/>
      <c r="Q46" s="8" t="s">
        <v>44</v>
      </c>
    </row>
    <row r="47" spans="2:17" ht="33.75" x14ac:dyDescent="0.2">
      <c r="B47" s="23">
        <f t="shared" si="0"/>
        <v>38</v>
      </c>
      <c r="C47" s="8">
        <v>2012</v>
      </c>
      <c r="D47" s="8">
        <v>10</v>
      </c>
      <c r="E47" s="9" t="s">
        <v>130</v>
      </c>
      <c r="F47" s="9" t="s">
        <v>129</v>
      </c>
      <c r="G47" s="8" t="s">
        <v>38</v>
      </c>
      <c r="H47" s="8">
        <v>18</v>
      </c>
      <c r="I47" s="10">
        <v>15734</v>
      </c>
      <c r="J47" s="8" t="e">
        <f>Report54_fact_FOT2</f>
        <v>#NAME?</v>
      </c>
      <c r="K47" s="8" t="e">
        <f>Report54_fact_FOT3</f>
        <v>#NAME?</v>
      </c>
      <c r="L47" s="8" t="e">
        <f>Report54_fact_materials2</f>
        <v>#NAME?</v>
      </c>
      <c r="M47" s="8" t="e">
        <f>Report54_fact_profitability</f>
        <v>#NAME?</v>
      </c>
      <c r="N47" s="8" t="e">
        <f>Report54_fact_ALL2</f>
        <v>#NAME?</v>
      </c>
      <c r="O47" s="8"/>
      <c r="P47" s="25"/>
      <c r="Q47" s="8" t="s">
        <v>44</v>
      </c>
    </row>
    <row r="48" spans="2:17" ht="22.5" x14ac:dyDescent="0.2">
      <c r="B48" s="23">
        <f t="shared" si="0"/>
        <v>39</v>
      </c>
      <c r="C48" s="8">
        <v>2012</v>
      </c>
      <c r="D48" s="8">
        <v>10</v>
      </c>
      <c r="E48" s="9" t="s">
        <v>131</v>
      </c>
      <c r="F48" s="9" t="s">
        <v>132</v>
      </c>
      <c r="G48" s="8" t="s">
        <v>30</v>
      </c>
      <c r="H48" s="8">
        <v>3000</v>
      </c>
      <c r="I48" s="10">
        <v>36814</v>
      </c>
      <c r="J48" s="8" t="e">
        <f>Report54_fact_FOT2</f>
        <v>#NAME?</v>
      </c>
      <c r="K48" s="8" t="e">
        <f>Report54_fact_FOT3</f>
        <v>#NAME?</v>
      </c>
      <c r="L48" s="8" t="e">
        <f>Report54_fact_materials2</f>
        <v>#NAME?</v>
      </c>
      <c r="M48" s="8" t="e">
        <f>Report54_fact_profitability</f>
        <v>#NAME?</v>
      </c>
      <c r="N48" s="8" t="e">
        <f>Report54_fact_ALL2</f>
        <v>#NAME?</v>
      </c>
      <c r="O48" s="8"/>
      <c r="P48" s="25"/>
      <c r="Q48" s="8" t="s">
        <v>44</v>
      </c>
    </row>
    <row r="49" spans="1:17" ht="33.75" x14ac:dyDescent="0.2">
      <c r="B49" s="23">
        <f t="shared" si="0"/>
        <v>40</v>
      </c>
      <c r="C49" s="8">
        <v>2012</v>
      </c>
      <c r="D49" s="8">
        <v>11</v>
      </c>
      <c r="E49" s="9" t="s">
        <v>133</v>
      </c>
      <c r="F49" s="9" t="s">
        <v>134</v>
      </c>
      <c r="G49" s="8" t="s">
        <v>38</v>
      </c>
      <c r="H49" s="8">
        <v>1</v>
      </c>
      <c r="I49" s="10">
        <v>8838</v>
      </c>
      <c r="J49" s="8" t="e">
        <f>Report54_fact_FOT2</f>
        <v>#NAME?</v>
      </c>
      <c r="K49" s="8" t="e">
        <f>Report54_fact_FOT3</f>
        <v>#NAME?</v>
      </c>
      <c r="L49" s="8" t="e">
        <f>Report54_fact_materials2</f>
        <v>#NAME?</v>
      </c>
      <c r="M49" s="8" t="e">
        <f>Report54_fact_profitability</f>
        <v>#NAME?</v>
      </c>
      <c r="N49" s="8" t="e">
        <f>Report54_fact_ALL2</f>
        <v>#NAME?</v>
      </c>
      <c r="O49" s="8"/>
      <c r="P49" s="25"/>
      <c r="Q49" s="8" t="s">
        <v>44</v>
      </c>
    </row>
    <row r="50" spans="1:17" ht="33.75" x14ac:dyDescent="0.2">
      <c r="B50" s="23">
        <f t="shared" si="0"/>
        <v>41</v>
      </c>
      <c r="C50" s="8">
        <v>2012</v>
      </c>
      <c r="D50" s="8">
        <v>12</v>
      </c>
      <c r="E50" s="9" t="s">
        <v>135</v>
      </c>
      <c r="F50" s="9" t="s">
        <v>129</v>
      </c>
      <c r="G50" s="8" t="s">
        <v>38</v>
      </c>
      <c r="H50" s="8">
        <v>1</v>
      </c>
      <c r="I50" s="10">
        <v>1259</v>
      </c>
      <c r="J50" s="8" t="e">
        <f>Report54_fact_FOT2</f>
        <v>#NAME?</v>
      </c>
      <c r="K50" s="8" t="e">
        <f>Report54_fact_FOT3</f>
        <v>#NAME?</v>
      </c>
      <c r="L50" s="8" t="e">
        <f>Report54_fact_materials2</f>
        <v>#NAME?</v>
      </c>
      <c r="M50" s="8" t="e">
        <f>Report54_fact_profitability</f>
        <v>#NAME?</v>
      </c>
      <c r="N50" s="8" t="e">
        <f>Report54_fact_ALL2</f>
        <v>#NAME?</v>
      </c>
      <c r="O50" s="8"/>
      <c r="P50" s="25"/>
      <c r="Q50" s="8" t="s">
        <v>44</v>
      </c>
    </row>
    <row r="51" spans="1:17" ht="12" x14ac:dyDescent="0.2">
      <c r="A51" s="17"/>
      <c r="B51" s="3"/>
      <c r="C51" s="3"/>
      <c r="D51" s="11"/>
      <c r="E51" s="11"/>
      <c r="F51" s="11"/>
      <c r="G51" s="11"/>
      <c r="H51" s="11"/>
      <c r="I51" s="12"/>
      <c r="J51" s="13" t="e">
        <f>SUM($J$10:$J$50)</f>
        <v>#NAME?</v>
      </c>
      <c r="K51" s="13" t="e">
        <f>SUM($K$10:$K$50)</f>
        <v>#NAME?</v>
      </c>
      <c r="L51" s="13" t="e">
        <f>SUM($L$10:$L$50)</f>
        <v>#NAME?</v>
      </c>
      <c r="M51" s="13" t="e">
        <f>SUM($M$10:$M$50)</f>
        <v>#NAME?</v>
      </c>
      <c r="N51" s="13" t="e">
        <f>SUM($N$10:$N$50)</f>
        <v>#NAME?</v>
      </c>
      <c r="O51" s="13"/>
      <c r="P51" s="13"/>
      <c r="Q51" s="13"/>
    </row>
    <row r="53" spans="1:17" x14ac:dyDescent="0.2">
      <c r="B53" s="1" t="s">
        <v>19</v>
      </c>
    </row>
    <row r="56" spans="1:17" ht="12.75" x14ac:dyDescent="0.2">
      <c r="B56" s="18"/>
      <c r="C56" s="18"/>
    </row>
    <row r="57" spans="1:17" ht="12.75" x14ac:dyDescent="0.2">
      <c r="B57" s="18" t="s">
        <v>136</v>
      </c>
      <c r="C57" s="18"/>
    </row>
    <row r="58" spans="1:17" ht="12.75" x14ac:dyDescent="0.2">
      <c r="B58" s="4"/>
      <c r="C58" s="4"/>
    </row>
    <row r="59" spans="1:17" x14ac:dyDescent="0.2">
      <c r="B59" s="1" t="s">
        <v>21</v>
      </c>
    </row>
    <row r="61" spans="1:17" x14ac:dyDescent="0.2">
      <c r="C61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50">
    <cfRule type="expression" dxfId="2" priority="5" stopIfTrue="1">
      <formula>#REF!='TRUE'</formula>
    </cfRule>
  </conditionalFormatting>
  <conditionalFormatting sqref="B51:C51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2013-02-11T10:22:37Z</dcterms:modified>
</cp:coreProperties>
</file>